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fd059c17053630ec/Documents/Personal/Rogaining/0000 Event Secretary/2504 Autumn Fancies Urban Rogaine/"/>
    </mc:Choice>
  </mc:AlternateContent>
  <xr:revisionPtr revIDLastSave="57" documentId="8_{812EBEAD-68E7-4DDF-976D-F3B9F09FB9C7}" xr6:coauthVersionLast="47" xr6:coauthVersionMax="47" xr10:uidLastSave="{6941FBE5-9D9E-4064-A435-E89B4A34DA3F}"/>
  <workbookProtection workbookAlgorithmName="SHA-512" workbookHashValue="/LJB4ubhAaAzQsKxOkaRgzhPDVvPC1xQ9/3qmW/zu7iqhMQGX9YRQPGEzxTVi/Sq8zfbUmaJ3gGWPrARlTHppg==" workbookSaltValue="JTYq4m814Iq4n0sXjImblA==" workbookSpinCount="100000" lockStructure="1"/>
  <bookViews>
    <workbookView xWindow="-110" yWindow="-110" windowWidth="38620" windowHeight="2110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72" i="1" l="1"/>
  <c r="C71" i="1"/>
  <c r="F20" i="1"/>
  <c r="E20" i="1"/>
  <c r="D20" i="1"/>
  <c r="C20" i="1"/>
  <c r="B20" i="1"/>
  <c r="M11" i="1"/>
  <c r="C74" i="1" l="1"/>
  <c r="C73" i="1"/>
  <c r="C70" i="1"/>
  <c r="J69" i="1"/>
  <c r="J9" i="1" s="1"/>
  <c r="C69" i="1"/>
  <c r="C68" i="1"/>
  <c r="M15" i="1"/>
  <c r="M14" i="1"/>
  <c r="M13" i="1"/>
  <c r="M12"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rPr>
          <t xml:space="preserve">The age of the participant on the </t>
        </r>
        <r>
          <rPr>
            <b/>
            <sz val="9"/>
            <color rgb="FF000000"/>
            <rFont val="Tahoma"/>
            <family val="2"/>
          </rPr>
          <t>31st December</t>
        </r>
        <r>
          <rPr>
            <sz val="9"/>
            <color rgb="FF000000"/>
            <rFont val="Tahoma"/>
            <family val="2"/>
          </rPr>
          <t xml:space="preserve">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<sst xmlns="http://schemas.openxmlformats.org/spreadsheetml/2006/main" count="93" uniqueCount="81">
  <si>
    <t>Northern Territory Rogaining Association</t>
  </si>
  <si>
    <t xml:space="preserve">Gender Category:  </t>
  </si>
  <si>
    <t xml:space="preserve">Event Category(s):  </t>
  </si>
  <si>
    <t>First Name</t>
  </si>
  <si>
    <t>Last Name</t>
  </si>
  <si>
    <t>Home Address</t>
  </si>
  <si>
    <t>Phone</t>
  </si>
  <si>
    <t>Email</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</si>
  <si>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</si>
  <si>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</si>
  <si>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</si>
  <si>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</si>
  <si>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</si>
  <si>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</si>
  <si>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</si>
  <si>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</si>
  <si>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</si>
  <si>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</si>
  <si>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</si>
  <si>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</si>
  <si>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</si>
  <si>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</si>
  <si>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</si>
  <si>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</si>
  <si>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</si>
  <si>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</si>
  <si>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</si>
  <si>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</si>
  <si>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</si>
  <si>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</si>
  <si>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</si>
  <si>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</si>
  <si>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Open, Veterans</t>
  </si>
  <si>
    <t>Vet</t>
  </si>
  <si>
    <t>Open, Veterans, Super Veterans</t>
  </si>
  <si>
    <t>S Vet</t>
  </si>
  <si>
    <t>Open, Vets, Super Vets, Ultra Vets</t>
  </si>
  <si>
    <t>U Vet</t>
  </si>
  <si>
    <t>Sum</t>
  </si>
  <si>
    <t>entries@nt.rogaine.asn.au</t>
  </si>
  <si>
    <t>When complete, please save the file as Excel and email it to:</t>
  </si>
  <si>
    <t>N/A</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</si>
  <si>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</si>
  <si>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</si>
  <si>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</si>
  <si>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</si>
  <si>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</si>
  <si>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</si>
  <si>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</si>
  <si>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</si>
  <si>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</si>
  <si>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</si>
  <si>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</si>
  <si>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</si>
  <si>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</si>
  <si>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</si>
  <si>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</si>
  <si>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</si>
  <si>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</si>
  <si>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</si>
  <si>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</si>
  <si>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</si>
  <si>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LATE ENTRIES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</si>
  <si>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</si>
  <si>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</si>
  <si>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</si>
  <si>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</si>
  <si>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Entries Close:</t>
  </si>
  <si>
    <t>S Vet - At least one between 55 and 64.  All 55 or over.</t>
  </si>
  <si>
    <t>Vet - At least one between 45 and 54, all 45 or over.</t>
  </si>
  <si>
    <t>U Vet - All 65 or over.</t>
  </si>
  <si>
    <t>SATURDAY 5th April 2025</t>
  </si>
  <si>
    <t>WALK or RUN:  5 Hr Transpiration / 3 Hr Leaf Peeper</t>
  </si>
  <si>
    <t>CYCLE:  4 Hr Botanical</t>
  </si>
  <si>
    <t>MY AGE on 31st Dec 2025</t>
  </si>
  <si>
    <t>For EFT payments, please include surname of team member and AF in the reference field eg:  Smith AF</t>
  </si>
  <si>
    <t>11:00pm on TUESDAY 01-04-2025</t>
  </si>
  <si>
    <t>ENTRIES must be in by 11:00pm on Tuesday 01-04-2025</t>
  </si>
  <si>
    <t>Autumn Fancies Urban Rogaine</t>
  </si>
  <si>
    <t>5 Hr Transpiration (Walk/Run)</t>
  </si>
  <si>
    <t xml:space="preserve">Event Choice (click arrow):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</si>
</sst>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4"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
      <sz val="9"/>
      <color rgb="FF000000"/>
      <name val="Tahoma"/>
      <family val="2"/>
    </font>
    <font>
      <b/>
      <sz val="9"/>
      <color rgb="FF000000"/>
      <name val="Tahoma"/>
      <family val="2"/>
    </font>
    <font>
      <sz val="10"/>
      <color theme="0"/>
      <name val="Calibri"/>
      <family val="2"/>
    </font>
    <font>
      <sz val="11"/>
      <color theme="0"/>
      <name val="Calibri"/>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06">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xf numFmtId="0" fontId="5" fillId="2" borderId="2" xfId="0" applyFont="1" applyFill="1" applyBorder="1" applyAlignment="1">
      <alignment horizontal="center"/>
    </xf>
    <xf numFmtId="164" fontId="1" fillId="3" borderId="2" xfId="1" applyFont="1" applyFill="1" applyBorder="1" applyProtection="1"/>
    <xf numFmtId="164" fontId="5" fillId="3" borderId="4" xfId="1" applyFont="1" applyFill="1" applyBorder="1" applyProtection="1"/>
    <xf numFmtId="0" fontId="9" fillId="0" borderId="0" xfId="0" applyFont="1"/>
    <xf numFmtId="0" fontId="4" fillId="0" borderId="0" xfId="0" applyFont="1"/>
    <xf numFmtId="0" fontId="10" fillId="0" borderId="0" xfId="0" applyFont="1"/>
    <xf numFmtId="0" fontId="1" fillId="7" borderId="2" xfId="0" applyFont="1" applyFill="1" applyBorder="1" applyAlignment="1">
      <alignment horizontal="center"/>
    </xf>
    <xf numFmtId="0" fontId="16" fillId="0" borderId="0" xfId="0" applyFont="1" applyAlignment="1">
      <alignment horizontal="left"/>
    </xf>
    <xf numFmtId="0" fontId="0" fillId="0" borderId="0" xfId="0" applyAlignment="1">
      <alignment horizontal="left"/>
    </xf>
    <xf numFmtId="0" fontId="17" fillId="0" borderId="0" xfId="0" applyFont="1"/>
    <xf numFmtId="0" fontId="1" fillId="0" borderId="0" xfId="0" applyFont="1" applyAlignment="1">
      <alignment vertical="top" wrapText="1"/>
    </xf>
    <xf numFmtId="0" fontId="18" fillId="0" borderId="0" xfId="0" applyFont="1" applyAlignment="1">
      <alignment horizontal="right"/>
    </xf>
    <xf numFmtId="0" fontId="20" fillId="0" borderId="0" xfId="0" applyFont="1"/>
    <xf numFmtId="0" fontId="21" fillId="0" borderId="0" xfId="0" applyFont="1"/>
    <xf numFmtId="167" fontId="1" fillId="0" borderId="12" xfId="0" applyNumberFormat="1" applyFont="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Protection="1">
      <protection hidden="1"/>
    </xf>
    <xf numFmtId="0" fontId="37" fillId="0" borderId="0" xfId="2" applyFont="1" applyBorder="1" applyAlignment="1" applyProtection="1">
      <alignment horizontal="center"/>
    </xf>
    <xf numFmtId="164" fontId="32" fillId="0" borderId="9" xfId="1" applyFont="1" applyBorder="1" applyProtection="1"/>
    <xf numFmtId="164" fontId="34" fillId="0" borderId="0" xfId="1" applyFont="1" applyBorder="1" applyProtection="1"/>
    <xf numFmtId="0" fontId="30" fillId="0" borderId="0" xfId="0" applyFont="1"/>
    <xf numFmtId="0" fontId="33" fillId="0" borderId="0" xfId="0" applyFont="1"/>
    <xf numFmtId="0" fontId="32" fillId="0" borderId="0" xfId="0" applyFont="1"/>
    <xf numFmtId="0" fontId="34" fillId="0" borderId="0" xfId="0" applyFont="1" applyAlignment="1">
      <alignment horizontal="center"/>
    </xf>
    <xf numFmtId="0" fontId="32" fillId="0" borderId="0" xfId="0" applyFont="1" applyAlignment="1">
      <alignment horizontal="center" vertical="top" wrapText="1"/>
    </xf>
    <xf numFmtId="0" fontId="35" fillId="0" borderId="0" xfId="0" applyFont="1" applyAlignment="1">
      <alignment horizontal="left" vertical="top" wrapText="1"/>
    </xf>
    <xf numFmtId="0" fontId="33" fillId="0" borderId="0" xfId="0" applyFont="1" applyAlignment="1">
      <alignment horizontal="center" vertical="top" wrapText="1"/>
    </xf>
    <xf numFmtId="0" fontId="36" fillId="0" borderId="0" xfId="0" applyFont="1"/>
    <xf numFmtId="166" fontId="35" fillId="0" borderId="0" xfId="0" applyNumberFormat="1" applyFont="1" applyAlignment="1">
      <alignment horizontal="center"/>
    </xf>
    <xf numFmtId="0" fontId="32" fillId="0" borderId="0" xfId="0" applyFont="1" applyAlignment="1">
      <alignment horizontal="center"/>
    </xf>
    <xf numFmtId="0" fontId="32" fillId="0" borderId="0" xfId="0" applyFont="1" applyAlignment="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42" fillId="0" borderId="0" xfId="0" applyFont="1"/>
    <xf numFmtId="0" fontId="43" fillId="0" borderId="0" xfId="0" applyFont="1"/>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center" wrapText="1"/>
    </xf>
    <xf numFmtId="0" fontId="1" fillId="0" borderId="0" xfId="0" applyFont="1" applyAlignment="1">
      <alignment horizontal="left"/>
    </xf>
    <xf numFmtId="0" fontId="9" fillId="0" borderId="0" xfId="0" applyFont="1" applyAlignment="1">
      <alignment horizontal="right"/>
    </xf>
    <xf numFmtId="0" fontId="1" fillId="0" borderId="10" xfId="0" applyFont="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17" fillId="3" borderId="5"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6" xfId="0" applyFont="1" applyFill="1" applyBorder="1" applyAlignment="1">
      <alignment horizontal="left" vertical="top" wrapText="1"/>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Alignment="1">
      <alignment horizontal="center" vertical="center"/>
    </xf>
    <xf numFmtId="0" fontId="2" fillId="0" borderId="0" xfId="0" applyFont="1"/>
    <xf numFmtId="0" fontId="3" fillId="0" borderId="0" xfId="0" applyFont="1"/>
    <xf numFmtId="0" fontId="20" fillId="0" borderId="1" xfId="0" applyFont="1" applyBorder="1"/>
    <xf numFmtId="0" fontId="24" fillId="10" borderId="2" xfId="0" applyFont="1" applyFill="1" applyBorder="1" applyProtection="1">
      <protection locked="0"/>
    </xf>
    <xf numFmtId="0" fontId="19" fillId="9" borderId="0" xfId="0" applyFont="1" applyFill="1" applyAlignment="1">
      <alignment horizontal="center"/>
    </xf>
    <xf numFmtId="0" fontId="15" fillId="0" borderId="0" xfId="0" applyFont="1" applyAlignment="1">
      <alignment horizontal="left"/>
    </xf>
    <xf numFmtId="0" fontId="31" fillId="13" borderId="10"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2" borderId="0" xfId="0" applyFont="1" applyFill="1" applyAlignment="1">
      <alignment horizontal="center" vertical="center" wrapText="1"/>
    </xf>
    <xf numFmtId="0" fontId="31" fillId="12" borderId="13" xfId="0" applyFont="1" applyFill="1" applyBorder="1" applyAlignment="1">
      <alignment horizontal="center" vertical="center"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 xfId="0" applyFont="1" applyFill="1" applyBorder="1" applyAlignment="1">
      <alignment horizontal="left" vertical="top"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xf numFmtId="0" fontId="1" fillId="3" borderId="4" xfId="0"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00FF"/>
      <color rgb="FFC3D69B"/>
      <color rgb="FF009900"/>
      <color rgb="FF00FF00"/>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150" zoomScaleNormal="150" workbookViewId="0">
      <selection activeCell="J7" sqref="J7:M7"/>
    </sheetView>
  </sheetViews>
  <sheetFormatPr defaultRowHeight="14.5" x14ac:dyDescent="0.35"/>
  <cols>
    <col min="1" max="1" width="9.1796875" style="1"/>
    <col min="2" max="2" width="16.26953125" style="1" customWidth="1"/>
    <col min="3" max="7" width="9.1796875" style="1"/>
    <col min="8" max="8" width="19.81640625" style="1" customWidth="1"/>
    <col min="9" max="9" width="27.453125" style="1" customWidth="1"/>
    <col min="10" max="10" width="22.81640625" style="1" customWidth="1"/>
    <col min="11" max="12" width="9.1796875" style="1"/>
    <col min="13" max="13" width="12.26953125" style="1" customWidth="1"/>
    <col min="14" max="14" width="3.453125" style="44" customWidth="1"/>
    <col min="15" max="15" width="29.54296875" style="1" customWidth="1"/>
    <col min="16" max="1026" width="9.1796875" style="1"/>
  </cols>
  <sheetData>
    <row r="1" spans="1:16" ht="21" x14ac:dyDescent="0.5">
      <c r="A1"/>
      <c r="B1"/>
      <c r="C1" s="86" t="s">
        <v>0</v>
      </c>
      <c r="D1" s="86"/>
      <c r="E1" s="86"/>
      <c r="F1" s="86"/>
      <c r="G1" s="86"/>
      <c r="H1" s="86"/>
      <c r="I1"/>
      <c r="J1"/>
      <c r="K1"/>
      <c r="L1"/>
      <c r="M1"/>
      <c r="N1" s="42"/>
      <c r="O1"/>
      <c r="P1"/>
    </row>
    <row r="2" spans="1:16" ht="23.5" x14ac:dyDescent="0.55000000000000004">
      <c r="A2"/>
      <c r="B2"/>
      <c r="C2" s="87" t="s">
        <v>78</v>
      </c>
      <c r="D2" s="87"/>
      <c r="E2" s="87"/>
      <c r="F2" s="87"/>
      <c r="G2" s="87"/>
      <c r="H2" s="87"/>
      <c r="I2"/>
      <c r="J2"/>
      <c r="K2"/>
      <c r="L2"/>
      <c r="M2"/>
      <c r="N2" s="42"/>
      <c r="O2"/>
      <c r="P2"/>
    </row>
    <row r="3" spans="1:16" ht="18.75" customHeight="1" x14ac:dyDescent="0.35">
      <c r="A3"/>
      <c r="B3"/>
      <c r="C3" s="91" t="s">
        <v>72</v>
      </c>
      <c r="D3" s="91"/>
      <c r="E3" s="91"/>
      <c r="F3" s="91"/>
      <c r="G3" s="91"/>
      <c r="H3" s="91"/>
      <c r="I3" s="91"/>
      <c r="J3"/>
      <c r="K3"/>
      <c r="L3"/>
      <c r="M3"/>
      <c r="N3" s="42"/>
      <c r="O3"/>
      <c r="P3"/>
    </row>
    <row r="4" spans="1:16" ht="18.75" customHeight="1" x14ac:dyDescent="0.35">
      <c r="A4"/>
      <c r="B4"/>
      <c r="C4" s="11" t="s">
        <v>73</v>
      </c>
      <c r="D4" s="11"/>
      <c r="E4" s="11"/>
      <c r="F4" s="11"/>
      <c r="G4" s="11"/>
      <c r="H4" s="11"/>
      <c r="I4" s="12"/>
      <c r="J4"/>
      <c r="K4"/>
      <c r="L4"/>
      <c r="M4"/>
      <c r="N4" s="42"/>
      <c r="O4" s="94" t="s">
        <v>66</v>
      </c>
      <c r="P4"/>
    </row>
    <row r="5" spans="1:16" ht="18.75" customHeight="1" x14ac:dyDescent="0.45">
      <c r="A5"/>
      <c r="B5"/>
      <c r="C5" s="90" t="s">
        <v>71</v>
      </c>
      <c r="D5" s="90"/>
      <c r="E5" s="90"/>
      <c r="F5" s="90"/>
      <c r="G5" s="90"/>
      <c r="H5" s="90"/>
      <c r="I5"/>
      <c r="J5"/>
      <c r="K5"/>
      <c r="L5"/>
      <c r="M5"/>
      <c r="N5" s="42"/>
      <c r="O5" s="94"/>
      <c r="P5"/>
    </row>
    <row r="6" spans="1:16" ht="16" customHeight="1" x14ac:dyDescent="0.35">
      <c r="A6"/>
      <c r="B6"/>
      <c r="C6" s="16" t="s">
        <v>60</v>
      </c>
      <c r="D6" s="17"/>
      <c r="E6" s="17"/>
      <c r="F6" s="17"/>
      <c r="G6" s="17"/>
      <c r="H6" s="17"/>
      <c r="I6" s="102" t="s">
        <v>77</v>
      </c>
      <c r="J6" s="103"/>
      <c r="K6" s="103"/>
      <c r="L6" s="103"/>
      <c r="M6" s="18" t="s">
        <v>52</v>
      </c>
      <c r="N6" s="38"/>
      <c r="O6" s="94"/>
    </row>
    <row r="7" spans="1:16" ht="16" customHeight="1" x14ac:dyDescent="0.35">
      <c r="A7"/>
      <c r="B7"/>
      <c r="C7" s="88" t="s">
        <v>40</v>
      </c>
      <c r="D7" s="88"/>
      <c r="E7" s="88"/>
      <c r="F7" s="88"/>
      <c r="G7" s="88"/>
      <c r="H7" s="88"/>
      <c r="I7" s="2" t="s">
        <v>80</v>
      </c>
      <c r="J7" s="89" t="s">
        <v>79</v>
      </c>
      <c r="K7" s="89"/>
      <c r="L7" s="89"/>
      <c r="M7" s="89"/>
      <c r="N7" s="43"/>
      <c r="O7" s="94"/>
    </row>
    <row r="8" spans="1:16" ht="16" customHeight="1" x14ac:dyDescent="0.35">
      <c r="A8"/>
      <c r="B8"/>
      <c r="C8" s="76" t="s">
        <v>39</v>
      </c>
      <c r="D8" s="77"/>
      <c r="E8" s="77"/>
      <c r="F8" s="77"/>
      <c r="G8" s="77"/>
      <c r="H8" s="78"/>
      <c r="I8" s="2" t="s">
        <v>1</v>
      </c>
      <c r="J8" s="104" t="str">
        <f>IF(C68&gt;0,IF(C69&gt;0,"Mixed","Male"),IF(C69=0,"","Female"))</f>
        <v/>
      </c>
      <c r="K8" s="104"/>
      <c r="L8" s="104"/>
      <c r="M8" s="104"/>
      <c r="O8" s="94"/>
    </row>
    <row r="9" spans="1:16" ht="16" customHeight="1" x14ac:dyDescent="0.35">
      <c r="A9"/>
      <c r="B9"/>
      <c r="C9"/>
      <c r="D9"/>
      <c r="E9"/>
      <c r="F9"/>
      <c r="G9"/>
      <c r="H9"/>
      <c r="I9" s="2" t="s">
        <v>2</v>
      </c>
      <c r="J9" s="3" t="str">
        <f>IF(J69=1,I69,"")</f>
        <v/>
      </c>
      <c r="K9" s="105" t="str">
        <f>IF(SUM(J11:J15)&gt;0,IF(J68=1,I68,IF(J71=1,I71,IF(J72=1,I72,IF(J73=1,I73,I70)))),"")</f>
        <v/>
      </c>
      <c r="L9" s="105"/>
      <c r="M9" s="105"/>
      <c r="O9" s="94"/>
    </row>
    <row r="10" spans="1:16" ht="16" customHeight="1" x14ac:dyDescent="0.35">
      <c r="A10"/>
      <c r="B10" s="4" t="s">
        <v>3</v>
      </c>
      <c r="C10" s="75" t="s">
        <v>4</v>
      </c>
      <c r="D10" s="75"/>
      <c r="E10" s="75" t="s">
        <v>5</v>
      </c>
      <c r="F10" s="75"/>
      <c r="G10" s="75"/>
      <c r="H10" s="4" t="s">
        <v>6</v>
      </c>
      <c r="I10" s="4" t="s">
        <v>7</v>
      </c>
      <c r="J10" s="4" t="s">
        <v>74</v>
      </c>
      <c r="K10" s="4" t="s">
        <v>8</v>
      </c>
      <c r="L10" s="4" t="s">
        <v>41</v>
      </c>
      <c r="M10" s="4" t="s">
        <v>9</v>
      </c>
      <c r="N10" s="45"/>
      <c r="O10" s="95"/>
    </row>
    <row r="11" spans="1:16" ht="16" customHeight="1" x14ac:dyDescent="0.35">
      <c r="A11"/>
      <c r="B11" s="19"/>
      <c r="C11" s="83"/>
      <c r="D11" s="83"/>
      <c r="E11" s="83"/>
      <c r="F11" s="83"/>
      <c r="G11" s="83"/>
      <c r="H11" s="20"/>
      <c r="I11" s="21"/>
      <c r="J11" s="22"/>
      <c r="K11" s="22"/>
      <c r="L11" s="10"/>
      <c r="M11" s="5" t="str">
        <f>IF(J11&lt;&gt;0,(IF(J11&lt;5,0,IF(J11&lt;14,E$20,IF(J11&lt;18,F$20,IF(J11&lt;60,B$20,IF(J11&gt;64,C$20,B$20))))))+(IF(L11="Yes",F$23,0)),"")</f>
        <v/>
      </c>
      <c r="N11" s="40"/>
      <c r="O11" s="37" t="s">
        <v>54</v>
      </c>
      <c r="P11"/>
    </row>
    <row r="12" spans="1:16" ht="16" customHeight="1" x14ac:dyDescent="0.35">
      <c r="A12"/>
      <c r="B12" s="19"/>
      <c r="C12" s="83"/>
      <c r="D12" s="83"/>
      <c r="E12" s="83"/>
      <c r="F12" s="83"/>
      <c r="G12" s="83"/>
      <c r="H12" s="20"/>
      <c r="I12" s="22"/>
      <c r="J12" s="22"/>
      <c r="K12" s="22"/>
      <c r="L12" s="10"/>
      <c r="M12" s="5" t="str">
        <f>IF(J12&lt;&gt;0,(IF(J12&lt;5,0,IF(J12&lt;14,E$20,IF(J12&lt;18,F$20,IF(J12&lt;60,B$20,IF(J12&gt;64,C$20,B$20))))))+(IF(L12="Yes",F$23,0)),"")</f>
        <v/>
      </c>
      <c r="N12" s="40"/>
      <c r="O12" s="37" t="s">
        <v>54</v>
      </c>
      <c r="P12"/>
    </row>
    <row r="13" spans="1:16" ht="16" customHeight="1" x14ac:dyDescent="0.35">
      <c r="A13"/>
      <c r="B13" s="19"/>
      <c r="C13" s="83"/>
      <c r="D13" s="83"/>
      <c r="E13" s="83"/>
      <c r="F13" s="83"/>
      <c r="G13" s="83"/>
      <c r="H13" s="20"/>
      <c r="I13" s="22"/>
      <c r="J13" s="22"/>
      <c r="K13" s="22"/>
      <c r="L13" s="10"/>
      <c r="M13" s="5" t="str">
        <f>IF(J13&lt;&gt;0,(IF(J13&lt;5,0,IF(J13&lt;14,E$20,IF(J13&lt;18,F$20,IF(J13&lt;60,B$20,IF(J13&gt;64,C$20,B$20))))))+(IF(L13="Yes",F$23,0)),"")</f>
        <v/>
      </c>
      <c r="N13" s="40"/>
      <c r="O13" s="37" t="s">
        <v>54</v>
      </c>
      <c r="P13"/>
    </row>
    <row r="14" spans="1:16" ht="16" customHeight="1" x14ac:dyDescent="0.35">
      <c r="A14"/>
      <c r="B14" s="19"/>
      <c r="C14" s="83"/>
      <c r="D14" s="83"/>
      <c r="E14" s="83"/>
      <c r="F14" s="83"/>
      <c r="G14" s="83"/>
      <c r="H14" s="20"/>
      <c r="I14" s="22"/>
      <c r="J14" s="22"/>
      <c r="K14" s="22"/>
      <c r="L14" s="10"/>
      <c r="M14" s="5" t="str">
        <f>IF(J14&lt;&gt;0,(IF(J14&lt;5,0,IF(J14&lt;14,E$20,IF(J14&lt;18,F$20,IF(J14&lt;60,B$20,IF(J14&gt;64,C$20,B$20))))))+(IF(L14="Yes",F$23,0)),"")</f>
        <v/>
      </c>
      <c r="N14" s="40"/>
      <c r="O14" s="37" t="s">
        <v>54</v>
      </c>
      <c r="P14"/>
    </row>
    <row r="15" spans="1:16" ht="16" customHeight="1" x14ac:dyDescent="0.35">
      <c r="A15"/>
      <c r="B15" s="19"/>
      <c r="C15" s="83"/>
      <c r="D15" s="83"/>
      <c r="E15" s="83"/>
      <c r="F15" s="83"/>
      <c r="G15" s="83"/>
      <c r="H15" s="20"/>
      <c r="I15" s="22"/>
      <c r="J15" s="22"/>
      <c r="K15" s="22"/>
      <c r="L15" s="10"/>
      <c r="M15" s="5" t="str">
        <f>IF(J15&lt;&gt;0,(IF(J15&lt;5,0,IF(J15&lt;14,E$20,IF(J15&lt;18,F$20,IF(J15&lt;60,B$20,IF(J15&gt;64,C$20,B$20))))))+(IF(L15="Yes",F$23,0)),"")</f>
        <v/>
      </c>
      <c r="N15" s="40"/>
      <c r="O15" s="37" t="s">
        <v>54</v>
      </c>
      <c r="P15"/>
    </row>
    <row r="16" spans="1:16" ht="16" customHeight="1" x14ac:dyDescent="0.35">
      <c r="A16"/>
      <c r="B16"/>
      <c r="C16"/>
      <c r="D16"/>
      <c r="E16"/>
      <c r="F16"/>
      <c r="G16"/>
      <c r="H16"/>
      <c r="I16"/>
      <c r="J16"/>
      <c r="K16" s="79" t="s">
        <v>10</v>
      </c>
      <c r="L16" s="79"/>
      <c r="M16" s="6">
        <f>SUM(M11:M15)</f>
        <v>0</v>
      </c>
      <c r="N16" s="41"/>
      <c r="O16" s="92" t="s">
        <v>65</v>
      </c>
      <c r="P16"/>
    </row>
    <row r="17" spans="1:16" ht="16" customHeight="1" x14ac:dyDescent="0.35">
      <c r="A17"/>
      <c r="B17" s="84" t="s">
        <v>53</v>
      </c>
      <c r="C17" s="85"/>
      <c r="D17" s="85"/>
      <c r="E17" s="85"/>
      <c r="F17" s="85"/>
      <c r="G17" s="85"/>
      <c r="H17"/>
      <c r="I17"/>
      <c r="J17"/>
      <c r="K17"/>
      <c r="L17"/>
      <c r="M17"/>
      <c r="N17" s="42"/>
      <c r="O17" s="93"/>
      <c r="P17"/>
    </row>
    <row r="18" spans="1:16" ht="16" customHeight="1" x14ac:dyDescent="0.35">
      <c r="A18"/>
      <c r="B18" s="57" t="s">
        <v>11</v>
      </c>
      <c r="C18" s="58"/>
      <c r="D18" s="62" t="s">
        <v>12</v>
      </c>
      <c r="E18" s="62"/>
      <c r="F18" s="62"/>
      <c r="G18" s="25"/>
      <c r="H18"/>
      <c r="I18" s="63" t="s">
        <v>56</v>
      </c>
      <c r="J18" s="63"/>
      <c r="K18" s="63"/>
      <c r="L18" s="63"/>
      <c r="M18" s="23" t="s">
        <v>54</v>
      </c>
      <c r="N18" s="43"/>
      <c r="O18" s="93"/>
      <c r="P18"/>
    </row>
    <row r="19" spans="1:16" ht="16" customHeight="1" x14ac:dyDescent="0.35">
      <c r="A19"/>
      <c r="B19" s="26" t="s">
        <v>61</v>
      </c>
      <c r="C19" s="27" t="s">
        <v>64</v>
      </c>
      <c r="D19" s="28" t="s">
        <v>63</v>
      </c>
      <c r="E19" s="28" t="s">
        <v>13</v>
      </c>
      <c r="F19" s="28" t="s">
        <v>14</v>
      </c>
      <c r="G19" s="29"/>
      <c r="H19"/>
      <c r="I19"/>
      <c r="J19"/>
      <c r="K19"/>
      <c r="L19"/>
      <c r="M19"/>
      <c r="N19" s="42"/>
      <c r="O19"/>
      <c r="P19"/>
    </row>
    <row r="20" spans="1:16" ht="16" customHeight="1" x14ac:dyDescent="0.35">
      <c r="A20"/>
      <c r="B20" s="30">
        <f>IF($M6="Yes",B21,B23)</f>
        <v>45</v>
      </c>
      <c r="C20" s="30">
        <f>IF($M6="Yes",C21,C23)</f>
        <v>35</v>
      </c>
      <c r="D20" s="30" t="str">
        <f>IF($M6="Yes",D21,D23)</f>
        <v>Free</v>
      </c>
      <c r="E20" s="30">
        <f>IF($M6="Yes",E21,E23)</f>
        <v>10</v>
      </c>
      <c r="F20" s="30">
        <f>IF($M6="Yes",F21,F23)</f>
        <v>20</v>
      </c>
      <c r="G20" s="29"/>
      <c r="H20"/>
      <c r="I20"/>
      <c r="J20"/>
      <c r="K20"/>
      <c r="L20"/>
      <c r="M20"/>
      <c r="N20" s="42"/>
      <c r="O20"/>
      <c r="P20"/>
    </row>
    <row r="21" spans="1:16" ht="16" customHeight="1" x14ac:dyDescent="0.35">
      <c r="A21"/>
      <c r="B21" s="31">
        <v>45</v>
      </c>
      <c r="C21" s="31">
        <v>35</v>
      </c>
      <c r="D21" s="31" t="s">
        <v>15</v>
      </c>
      <c r="E21" s="31">
        <v>10</v>
      </c>
      <c r="F21" s="32">
        <v>20</v>
      </c>
      <c r="G21" s="33"/>
      <c r="H21"/>
      <c r="I21" s="64"/>
      <c r="J21" s="64"/>
      <c r="K21" s="64"/>
      <c r="L21" s="64"/>
      <c r="O21"/>
      <c r="P21"/>
    </row>
    <row r="22" spans="1:16" ht="16" customHeight="1" x14ac:dyDescent="0.35">
      <c r="A22"/>
      <c r="B22" s="80" t="s">
        <v>62</v>
      </c>
      <c r="C22" s="81"/>
      <c r="D22" s="81"/>
      <c r="E22" s="81"/>
      <c r="F22" s="81"/>
      <c r="G22" s="82"/>
      <c r="H22"/>
      <c r="I22"/>
      <c r="J22"/>
      <c r="K22"/>
      <c r="L22"/>
      <c r="M22"/>
      <c r="N22" s="42"/>
      <c r="O22"/>
      <c r="P22"/>
    </row>
    <row r="23" spans="1:16" ht="16" customHeight="1" x14ac:dyDescent="0.35">
      <c r="A23"/>
      <c r="B23" s="34">
        <v>55</v>
      </c>
      <c r="C23" s="34">
        <v>45</v>
      </c>
      <c r="D23" s="34" t="s">
        <v>15</v>
      </c>
      <c r="E23" s="34">
        <v>15</v>
      </c>
      <c r="F23" s="35">
        <v>25</v>
      </c>
      <c r="G23" s="36"/>
      <c r="H23"/>
      <c r="I23" s="63" t="s">
        <v>16</v>
      </c>
      <c r="J23" s="63"/>
      <c r="K23" s="63"/>
      <c r="L23" s="63"/>
      <c r="M23" s="24" t="s">
        <v>55</v>
      </c>
      <c r="N23" s="43"/>
      <c r="O23"/>
      <c r="P23"/>
    </row>
    <row r="24" spans="1:16" ht="9" customHeight="1" x14ac:dyDescent="0.35">
      <c r="A24"/>
      <c r="B24"/>
      <c r="C24"/>
      <c r="D24"/>
      <c r="E24"/>
      <c r="F24"/>
      <c r="G24"/>
      <c r="H24"/>
      <c r="I24"/>
      <c r="J24"/>
      <c r="K24"/>
      <c r="L24"/>
      <c r="M24"/>
      <c r="N24" s="42"/>
      <c r="O24"/>
      <c r="P24"/>
    </row>
    <row r="25" spans="1:16" ht="16" customHeight="1" x14ac:dyDescent="0.35">
      <c r="A25"/>
      <c r="B25" s="13" t="s">
        <v>17</v>
      </c>
      <c r="C25"/>
      <c r="D25"/>
      <c r="E25"/>
      <c r="F25"/>
      <c r="G25"/>
      <c r="H25"/>
      <c r="I25"/>
      <c r="J25" s="65" t="s">
        <v>18</v>
      </c>
      <c r="K25" s="65"/>
      <c r="L25" s="65"/>
      <c r="M25" s="65"/>
      <c r="N25" s="46"/>
      <c r="O25"/>
      <c r="P25"/>
    </row>
    <row r="26" spans="1:16" ht="16" customHeight="1" x14ac:dyDescent="0.35">
      <c r="A26" s="15" t="s">
        <v>49</v>
      </c>
      <c r="B26" s="59" t="s">
        <v>50</v>
      </c>
      <c r="C26" s="59"/>
      <c r="D26" s="59"/>
      <c r="E26" s="59"/>
      <c r="F26" s="59"/>
      <c r="G26" s="59"/>
      <c r="H26" s="59"/>
      <c r="I26" s="53"/>
      <c r="J26" s="72" t="s">
        <v>57</v>
      </c>
      <c r="K26" s="73"/>
      <c r="L26" s="73"/>
      <c r="M26" s="74"/>
      <c r="N26" s="47"/>
      <c r="O26"/>
      <c r="P26"/>
    </row>
    <row r="27" spans="1:16" ht="16" customHeight="1" x14ac:dyDescent="0.35">
      <c r="A27" s="15" t="s">
        <v>49</v>
      </c>
      <c r="B27" s="59" t="s">
        <v>45</v>
      </c>
      <c r="C27" s="59"/>
      <c r="D27" s="59"/>
      <c r="E27" s="59"/>
      <c r="F27" s="59"/>
      <c r="G27" s="59"/>
      <c r="H27" s="59"/>
      <c r="I27" s="53"/>
      <c r="J27" s="99" t="s">
        <v>58</v>
      </c>
      <c r="K27" s="100"/>
      <c r="L27" s="100"/>
      <c r="M27" s="101"/>
      <c r="N27" s="47"/>
      <c r="O27"/>
      <c r="P27"/>
    </row>
    <row r="28" spans="1:16" ht="16" customHeight="1" x14ac:dyDescent="0.35">
      <c r="A28" s="15" t="s">
        <v>49</v>
      </c>
      <c r="B28" s="59" t="s">
        <v>46</v>
      </c>
      <c r="C28" s="59"/>
      <c r="D28" s="59"/>
      <c r="E28" s="59"/>
      <c r="F28" s="59"/>
      <c r="G28" s="59"/>
      <c r="H28" s="59"/>
      <c r="I28" s="53"/>
      <c r="J28" s="96" t="s">
        <v>59</v>
      </c>
      <c r="K28" s="97"/>
      <c r="L28" s="97"/>
      <c r="M28" s="98"/>
      <c r="N28" s="47"/>
      <c r="O28"/>
      <c r="P28"/>
    </row>
    <row r="29" spans="1:16" ht="16" customHeight="1" x14ac:dyDescent="0.35">
      <c r="A29" s="15" t="s">
        <v>49</v>
      </c>
      <c r="B29" s="60" t="s">
        <v>47</v>
      </c>
      <c r="C29" s="60"/>
      <c r="D29" s="60"/>
      <c r="E29" s="60"/>
      <c r="F29" s="60"/>
      <c r="G29" s="60"/>
      <c r="H29" s="60"/>
      <c r="I29" s="53"/>
      <c r="J29" s="66" t="s">
        <v>75</v>
      </c>
      <c r="K29" s="66"/>
      <c r="L29" s="66"/>
      <c r="M29" s="66"/>
      <c r="N29" s="48"/>
      <c r="O29"/>
      <c r="P29"/>
    </row>
    <row r="30" spans="1:16" ht="16" customHeight="1" x14ac:dyDescent="0.35">
      <c r="A30"/>
      <c r="B30" s="60" t="s">
        <v>43</v>
      </c>
      <c r="C30" s="60"/>
      <c r="D30" s="60"/>
      <c r="E30" s="60"/>
      <c r="F30" s="60"/>
      <c r="G30" s="60"/>
      <c r="H30" s="60"/>
      <c r="I30" s="53"/>
      <c r="J30" s="66"/>
      <c r="K30" s="66"/>
      <c r="L30" s="66"/>
      <c r="M30" s="66"/>
      <c r="N30" s="48"/>
      <c r="O30"/>
      <c r="P30"/>
    </row>
    <row r="31" spans="1:16" ht="16" customHeight="1" x14ac:dyDescent="0.35">
      <c r="A31"/>
      <c r="B31" s="60" t="s">
        <v>44</v>
      </c>
      <c r="C31" s="60"/>
      <c r="D31" s="60"/>
      <c r="E31" s="60"/>
      <c r="F31" s="60"/>
      <c r="G31" s="60"/>
      <c r="H31" s="60"/>
      <c r="I31" s="53"/>
      <c r="J31" s="66"/>
      <c r="K31" s="66"/>
      <c r="L31" s="66"/>
      <c r="M31" s="66"/>
      <c r="N31" s="48"/>
      <c r="O31"/>
      <c r="P31"/>
    </row>
    <row r="32" spans="1:16" ht="16" customHeight="1" x14ac:dyDescent="0.35">
      <c r="A32" s="15" t="s">
        <v>49</v>
      </c>
      <c r="B32" s="59" t="s">
        <v>48</v>
      </c>
      <c r="C32" s="59"/>
      <c r="D32" s="59"/>
      <c r="E32" s="59"/>
      <c r="F32" s="59"/>
      <c r="G32" s="59"/>
      <c r="H32" s="59"/>
      <c r="I32" s="59"/>
      <c r="J32" s="68"/>
      <c r="K32" s="68"/>
      <c r="L32" s="68"/>
      <c r="M32" s="7"/>
      <c r="N32" s="49"/>
      <c r="O32"/>
      <c r="P32"/>
    </row>
    <row r="33" spans="1:16" ht="16" customHeight="1" x14ac:dyDescent="0.35">
      <c r="A33" s="15" t="s">
        <v>49</v>
      </c>
      <c r="B33" s="59" t="s">
        <v>51</v>
      </c>
      <c r="C33" s="59"/>
      <c r="D33" s="59"/>
      <c r="E33" s="59"/>
      <c r="F33" s="59"/>
      <c r="G33" s="59"/>
      <c r="H33" s="71"/>
      <c r="I33" s="54" t="s">
        <v>67</v>
      </c>
      <c r="J33" s="70" t="s">
        <v>76</v>
      </c>
      <c r="K33" s="70"/>
      <c r="L33" s="70"/>
      <c r="M33" s="70"/>
      <c r="N33" s="50"/>
      <c r="O33"/>
      <c r="P33"/>
    </row>
    <row r="34" spans="1:16" ht="9" customHeight="1" x14ac:dyDescent="0.35">
      <c r="A34" s="15"/>
      <c r="B34" s="67"/>
      <c r="C34" s="67"/>
      <c r="D34" s="67"/>
      <c r="E34" s="67"/>
      <c r="F34" s="67"/>
      <c r="G34" s="67"/>
      <c r="H34" s="67"/>
      <c r="I34" s="69"/>
      <c r="J34" s="69"/>
      <c r="K34" s="69"/>
      <c r="L34" s="69"/>
      <c r="M34" s="69"/>
      <c r="N34" s="51"/>
      <c r="O34"/>
      <c r="P34"/>
    </row>
    <row r="35" spans="1:16" ht="16" customHeight="1" x14ac:dyDescent="0.45">
      <c r="A35" s="61" t="s">
        <v>42</v>
      </c>
      <c r="B35" s="61"/>
      <c r="C35" s="61"/>
      <c r="D35" s="61"/>
      <c r="E35" s="61"/>
      <c r="F35" s="61"/>
      <c r="G35" s="61"/>
      <c r="H35" s="61"/>
      <c r="I35" s="61"/>
      <c r="J35" s="61"/>
      <c r="K35" s="61"/>
      <c r="L35" s="61"/>
      <c r="M35" s="61"/>
      <c r="N35" s="39"/>
    </row>
    <row r="36" spans="1:16" x14ac:dyDescent="0.35">
      <c r="A36"/>
      <c r="B36"/>
      <c r="C36"/>
      <c r="D36"/>
      <c r="E36"/>
      <c r="F36"/>
      <c r="G36"/>
      <c r="H36"/>
      <c r="I36"/>
      <c r="J36"/>
      <c r="K36"/>
      <c r="L36"/>
      <c r="M36"/>
      <c r="N36" s="42"/>
      <c r="O36"/>
      <c r="P36"/>
    </row>
    <row r="37" spans="1:16" x14ac:dyDescent="0.35">
      <c r="A37" s="8"/>
      <c r="B37" s="8"/>
      <c r="C37" s="8"/>
      <c r="D37" s="8"/>
      <c r="E37" s="8"/>
      <c r="F37" s="8"/>
      <c r="G37" s="8"/>
      <c r="H37" s="8"/>
      <c r="I37" s="8"/>
      <c r="J37" s="8"/>
      <c r="K37" s="8"/>
      <c r="L37" s="8"/>
      <c r="M37" s="8"/>
      <c r="O37" s="8"/>
      <c r="P37" s="8"/>
    </row>
    <row r="38" spans="1:16" x14ac:dyDescent="0.35">
      <c r="A38" s="8"/>
      <c r="B38" s="8"/>
      <c r="C38" s="8"/>
      <c r="D38" s="8"/>
      <c r="E38" s="8"/>
      <c r="F38" s="8"/>
      <c r="G38" s="8"/>
      <c r="H38" s="8"/>
      <c r="I38" s="8"/>
      <c r="J38" s="8"/>
      <c r="K38" s="8"/>
      <c r="L38" s="8"/>
      <c r="M38" s="8"/>
      <c r="O38" s="8"/>
      <c r="P38" s="8"/>
    </row>
    <row r="39" spans="1:16" x14ac:dyDescent="0.35">
      <c r="A39" s="8"/>
      <c r="B39" s="8"/>
      <c r="C39" s="8"/>
      <c r="D39" s="8"/>
      <c r="E39" s="8"/>
      <c r="F39" s="8"/>
      <c r="G39" s="8"/>
      <c r="H39" s="8"/>
      <c r="I39" s="8"/>
      <c r="J39" s="8"/>
      <c r="K39" s="8"/>
      <c r="L39" s="8"/>
      <c r="M39" s="8"/>
      <c r="O39" s="8"/>
      <c r="P39" s="8"/>
    </row>
    <row r="40" spans="1:16" ht="15" customHeight="1" x14ac:dyDescent="0.35">
      <c r="A40" s="8"/>
      <c r="B40" s="8"/>
      <c r="C40" s="8"/>
      <c r="D40" s="8"/>
      <c r="E40" s="8"/>
      <c r="F40" s="8"/>
      <c r="G40" s="8"/>
      <c r="H40" s="8"/>
      <c r="I40" s="8"/>
      <c r="J40" s="8"/>
      <c r="K40" s="8"/>
      <c r="L40" s="8"/>
      <c r="M40" s="8"/>
      <c r="O40" s="8"/>
      <c r="P40" s="8"/>
    </row>
    <row r="41" spans="1:16" x14ac:dyDescent="0.35">
      <c r="A41" s="8"/>
      <c r="B41" s="8"/>
      <c r="C41" s="8"/>
      <c r="D41" s="8"/>
      <c r="E41" s="8"/>
      <c r="F41" s="8"/>
      <c r="G41" s="8"/>
      <c r="H41" s="14"/>
      <c r="I41" s="14"/>
      <c r="J41" s="14"/>
      <c r="K41" s="14"/>
      <c r="L41" s="14"/>
      <c r="M41" s="14"/>
      <c r="N41" s="52"/>
      <c r="O41" s="14"/>
      <c r="P41" s="8"/>
    </row>
    <row r="42" spans="1:16" x14ac:dyDescent="0.35">
      <c r="A42" s="8"/>
      <c r="B42" s="8"/>
      <c r="C42" s="8"/>
      <c r="D42" s="8"/>
      <c r="E42" s="8"/>
      <c r="F42" s="8"/>
      <c r="G42" s="8"/>
      <c r="H42" s="14"/>
      <c r="I42" s="14"/>
      <c r="J42" s="14"/>
      <c r="K42" s="14"/>
      <c r="L42" s="14"/>
      <c r="M42" s="14"/>
      <c r="N42" s="52"/>
      <c r="O42" s="14"/>
      <c r="P42" s="8"/>
    </row>
    <row r="43" spans="1:16" x14ac:dyDescent="0.35">
      <c r="A43" s="8"/>
      <c r="B43" s="8"/>
      <c r="C43" s="8"/>
      <c r="D43" s="8"/>
      <c r="E43" s="8"/>
      <c r="F43" s="8"/>
      <c r="G43" s="8"/>
      <c r="H43" s="8"/>
      <c r="I43" s="8"/>
      <c r="J43" s="8"/>
      <c r="K43" s="8"/>
      <c r="L43" s="8"/>
      <c r="M43" s="8"/>
      <c r="O43" s="8"/>
      <c r="P43" s="8"/>
    </row>
    <row r="44" spans="1:16" x14ac:dyDescent="0.35">
      <c r="A44" s="8"/>
      <c r="B44" s="8"/>
      <c r="C44" s="8"/>
      <c r="D44" s="8"/>
      <c r="E44" s="8"/>
      <c r="F44" s="8"/>
      <c r="G44" s="8"/>
      <c r="H44" s="8"/>
      <c r="I44" s="8"/>
      <c r="J44" s="8"/>
      <c r="K44" s="8"/>
      <c r="L44" s="8"/>
      <c r="M44" s="8"/>
      <c r="O44" s="8"/>
      <c r="P44" s="8"/>
    </row>
    <row r="45" spans="1:16" x14ac:dyDescent="0.35">
      <c r="A45" s="8"/>
      <c r="B45" s="8"/>
      <c r="C45" s="8"/>
      <c r="D45" s="8"/>
      <c r="E45" s="8"/>
      <c r="F45" s="8"/>
      <c r="G45" s="8"/>
      <c r="H45" s="8"/>
      <c r="I45" s="8"/>
      <c r="J45" s="8"/>
      <c r="K45" s="8"/>
      <c r="L45" s="8"/>
      <c r="M45" s="8"/>
      <c r="O45" s="8"/>
      <c r="P45" s="8"/>
    </row>
    <row r="46" spans="1:16" x14ac:dyDescent="0.35">
      <c r="A46" s="8"/>
      <c r="B46" s="8"/>
      <c r="C46" s="8"/>
      <c r="D46" s="8"/>
      <c r="E46" s="8"/>
      <c r="F46" s="8"/>
      <c r="G46" s="8"/>
      <c r="H46" s="8"/>
      <c r="I46" s="8"/>
      <c r="J46" s="8"/>
      <c r="K46" s="8"/>
      <c r="L46" s="8"/>
      <c r="M46" s="8"/>
      <c r="O46" s="8"/>
      <c r="P46" s="8"/>
    </row>
    <row r="47" spans="1:16" x14ac:dyDescent="0.35">
      <c r="A47" s="8"/>
      <c r="B47" s="8"/>
      <c r="C47" s="8"/>
      <c r="D47" s="8"/>
      <c r="E47" s="8"/>
      <c r="F47" s="8"/>
      <c r="G47" s="8"/>
      <c r="H47" s="8"/>
      <c r="I47" s="8"/>
      <c r="J47" s="8"/>
      <c r="K47" s="8"/>
      <c r="L47" s="8"/>
      <c r="M47" s="8"/>
      <c r="O47" s="8"/>
      <c r="P47" s="8"/>
    </row>
    <row r="48" spans="1:16" x14ac:dyDescent="0.35">
      <c r="A48" s="8"/>
      <c r="B48" s="8"/>
      <c r="C48" s="8"/>
      <c r="D48" s="8"/>
      <c r="E48" s="8"/>
      <c r="F48" s="8"/>
      <c r="G48" s="8"/>
      <c r="H48" s="8"/>
      <c r="I48" s="8"/>
      <c r="J48" s="8"/>
      <c r="K48" s="8"/>
      <c r="L48" s="8"/>
      <c r="M48" s="8"/>
      <c r="O48" s="8"/>
      <c r="P48" s="8"/>
    </row>
    <row r="49" spans="1:16" x14ac:dyDescent="0.35">
      <c r="A49" s="8"/>
      <c r="B49" s="8"/>
      <c r="C49" s="8"/>
      <c r="D49" s="8"/>
      <c r="E49" s="8"/>
      <c r="F49" s="8"/>
      <c r="G49" s="8"/>
      <c r="H49" s="8"/>
      <c r="I49" s="8"/>
      <c r="J49" s="8"/>
      <c r="K49" s="8"/>
      <c r="L49" s="8"/>
      <c r="M49" s="8"/>
      <c r="O49" s="8"/>
      <c r="P49" s="8"/>
    </row>
    <row r="50" spans="1:16" x14ac:dyDescent="0.35">
      <c r="A50" s="8"/>
      <c r="B50" s="8"/>
      <c r="C50" s="8"/>
      <c r="D50" s="8"/>
      <c r="E50" s="8"/>
      <c r="F50" s="8"/>
      <c r="G50" s="8"/>
      <c r="H50" s="8"/>
      <c r="I50" s="8"/>
      <c r="J50" s="8"/>
      <c r="K50" s="8"/>
      <c r="L50" s="8"/>
      <c r="M50" s="8"/>
      <c r="O50" s="8"/>
      <c r="P50" s="8"/>
    </row>
    <row r="51" spans="1:16" x14ac:dyDescent="0.35">
      <c r="A51" s="8"/>
      <c r="B51" s="8"/>
      <c r="C51" s="8"/>
      <c r="D51" s="8"/>
      <c r="E51" s="8"/>
      <c r="F51" s="8"/>
      <c r="G51" s="8"/>
      <c r="H51" s="8"/>
      <c r="I51" s="8"/>
      <c r="J51" s="8"/>
      <c r="K51" s="8"/>
      <c r="L51" s="8"/>
      <c r="M51" s="8"/>
      <c r="O51" s="8"/>
      <c r="P51" s="8"/>
    </row>
    <row r="52" spans="1:16" x14ac:dyDescent="0.35">
      <c r="A52" s="8"/>
      <c r="B52" s="8"/>
      <c r="C52" s="8"/>
      <c r="D52" s="8"/>
      <c r="E52" s="8"/>
      <c r="F52" s="8"/>
      <c r="G52" s="8"/>
      <c r="H52" s="8"/>
      <c r="I52" s="8"/>
      <c r="J52" s="8"/>
      <c r="K52" s="8"/>
      <c r="L52" s="8"/>
      <c r="M52" s="8"/>
      <c r="O52" s="8"/>
      <c r="P52" s="8"/>
    </row>
    <row r="53" spans="1:16" x14ac:dyDescent="0.35">
      <c r="A53" s="8"/>
      <c r="B53" s="8"/>
      <c r="C53" s="8"/>
      <c r="D53" s="8"/>
      <c r="E53" s="8"/>
      <c r="F53" s="8"/>
      <c r="G53" s="8"/>
      <c r="H53" s="8"/>
      <c r="I53" s="8"/>
      <c r="J53" s="8"/>
      <c r="K53" s="8"/>
      <c r="L53" s="8"/>
      <c r="M53" s="8"/>
      <c r="O53" s="8"/>
      <c r="P53" s="8"/>
    </row>
    <row r="54" spans="1:16" x14ac:dyDescent="0.35">
      <c r="A54" s="8"/>
      <c r="B54" s="8"/>
      <c r="C54" s="8"/>
      <c r="D54" s="8"/>
      <c r="E54" s="8"/>
      <c r="F54" s="8"/>
      <c r="G54" s="8"/>
      <c r="H54" s="8"/>
      <c r="I54" s="8"/>
      <c r="J54" s="8"/>
      <c r="K54" s="8"/>
      <c r="L54" s="8"/>
      <c r="M54" s="8"/>
      <c r="O54" s="8"/>
      <c r="P54" s="8"/>
    </row>
    <row r="55" spans="1:16" x14ac:dyDescent="0.35">
      <c r="A55" s="8"/>
      <c r="B55" s="8"/>
      <c r="C55" s="8"/>
      <c r="D55" s="8"/>
      <c r="E55" s="8"/>
      <c r="F55" s="8"/>
      <c r="G55" s="8"/>
      <c r="H55" s="8"/>
      <c r="I55" s="8"/>
      <c r="J55" s="8"/>
      <c r="K55" s="8"/>
      <c r="L55" s="8"/>
      <c r="M55" s="8"/>
      <c r="O55" s="8"/>
      <c r="P55" s="8"/>
    </row>
    <row r="56" spans="1:16" x14ac:dyDescent="0.35">
      <c r="A56" s="8"/>
      <c r="B56" s="8"/>
      <c r="C56" s="8"/>
      <c r="D56" s="8"/>
      <c r="E56" s="8"/>
      <c r="F56" s="8"/>
      <c r="G56" s="8"/>
      <c r="H56" s="8"/>
      <c r="I56" s="8"/>
      <c r="J56" s="8"/>
      <c r="K56" s="8"/>
      <c r="L56" s="8"/>
      <c r="M56" s="8"/>
      <c r="O56" s="8"/>
      <c r="P56" s="8"/>
    </row>
    <row r="57" spans="1:16" x14ac:dyDescent="0.35">
      <c r="A57" s="8"/>
      <c r="B57" s="8"/>
      <c r="C57" s="8"/>
      <c r="D57" s="8"/>
      <c r="E57" s="8"/>
      <c r="F57" s="8"/>
      <c r="G57" s="8"/>
      <c r="H57" s="8"/>
      <c r="I57" s="8"/>
      <c r="J57" s="8"/>
      <c r="K57" s="8"/>
      <c r="L57" s="8"/>
      <c r="M57" s="8"/>
      <c r="O57" s="8"/>
      <c r="P57" s="8"/>
    </row>
    <row r="58" spans="1:16" x14ac:dyDescent="0.35">
      <c r="A58" s="8"/>
      <c r="B58" s="8"/>
      <c r="C58" s="8"/>
      <c r="D58" s="8"/>
      <c r="E58" s="8"/>
      <c r="F58" s="8"/>
      <c r="G58" s="8"/>
      <c r="H58" s="8"/>
      <c r="I58" s="8"/>
      <c r="J58" s="8"/>
      <c r="K58" s="8"/>
      <c r="L58" s="8"/>
      <c r="M58" s="8"/>
      <c r="O58" s="8"/>
      <c r="P58" s="8"/>
    </row>
    <row r="59" spans="1:16" x14ac:dyDescent="0.35">
      <c r="A59" s="8"/>
      <c r="B59" s="8"/>
      <c r="C59" s="8"/>
      <c r="D59" s="8"/>
      <c r="E59" s="8"/>
      <c r="F59" s="8"/>
      <c r="G59" s="8"/>
      <c r="H59" s="8"/>
      <c r="I59" s="8"/>
      <c r="J59" s="8"/>
      <c r="K59" s="8"/>
      <c r="L59" s="8"/>
      <c r="M59" s="8"/>
      <c r="O59" s="8"/>
      <c r="P59" s="8"/>
    </row>
    <row r="60" spans="1:16" x14ac:dyDescent="0.35">
      <c r="A60" s="8"/>
      <c r="B60" s="8"/>
      <c r="C60" s="8"/>
      <c r="D60" s="8"/>
      <c r="E60" s="8"/>
      <c r="F60" s="8"/>
      <c r="G60" s="8"/>
      <c r="H60" s="8"/>
      <c r="I60" s="8"/>
      <c r="J60" s="8"/>
      <c r="K60" s="8"/>
      <c r="L60" s="8"/>
      <c r="M60" s="8"/>
      <c r="O60" s="8"/>
      <c r="P60" s="8"/>
    </row>
    <row r="61" spans="1:16" x14ac:dyDescent="0.35">
      <c r="A61" s="8"/>
      <c r="B61" s="8"/>
      <c r="C61" s="8"/>
      <c r="D61" s="8"/>
      <c r="E61" s="8"/>
      <c r="F61" s="8"/>
      <c r="G61" s="8"/>
      <c r="H61" s="8"/>
      <c r="I61" s="8"/>
      <c r="J61" s="8"/>
      <c r="K61" s="8"/>
      <c r="L61" s="8"/>
      <c r="M61" s="8"/>
      <c r="O61" s="8"/>
      <c r="P61" s="8"/>
    </row>
    <row r="62" spans="1:16" x14ac:dyDescent="0.35">
      <c r="A62" s="8"/>
      <c r="B62" s="8"/>
      <c r="C62" s="8"/>
      <c r="D62" s="8"/>
      <c r="E62" s="8"/>
      <c r="F62" s="8"/>
      <c r="G62" s="8"/>
      <c r="H62" s="8"/>
      <c r="I62" s="8"/>
      <c r="J62" s="8"/>
      <c r="K62" s="8"/>
      <c r="L62" s="8"/>
      <c r="M62" s="8"/>
      <c r="O62" s="8"/>
      <c r="P62" s="8"/>
    </row>
    <row r="63" spans="1:16" x14ac:dyDescent="0.35">
      <c r="A63" s="8"/>
      <c r="B63" s="8"/>
      <c r="C63" s="8"/>
      <c r="D63" s="8"/>
      <c r="E63" s="8"/>
      <c r="F63" s="8"/>
      <c r="G63" s="8"/>
      <c r="H63" s="8"/>
      <c r="I63" s="8"/>
      <c r="J63" s="8"/>
      <c r="K63" s="8"/>
      <c r="L63" s="8"/>
      <c r="M63" s="8"/>
      <c r="O63" s="8"/>
      <c r="P63" s="8"/>
    </row>
    <row r="64" spans="1:16" x14ac:dyDescent="0.35">
      <c r="A64" s="8"/>
      <c r="B64" s="8"/>
      <c r="C64" s="8"/>
      <c r="D64" s="8"/>
      <c r="E64" s="8"/>
      <c r="F64" s="8"/>
      <c r="G64" s="8"/>
      <c r="H64" s="8"/>
      <c r="I64" s="8"/>
      <c r="J64" s="8"/>
      <c r="K64" s="8"/>
      <c r="L64" s="8"/>
      <c r="M64" s="8"/>
      <c r="O64" s="8"/>
      <c r="P64" s="8"/>
    </row>
    <row r="65" spans="1:1026" x14ac:dyDescent="0.35">
      <c r="A65" s="8"/>
      <c r="B65" s="9"/>
      <c r="C65" s="9"/>
      <c r="D65" s="9"/>
      <c r="E65" s="9"/>
      <c r="F65" s="9"/>
      <c r="G65" s="9"/>
      <c r="H65" s="9"/>
      <c r="I65" s="9"/>
      <c r="J65" s="9"/>
      <c r="K65" s="9"/>
      <c r="L65" s="8"/>
      <c r="M65" s="8"/>
      <c r="O65" s="8"/>
      <c r="P65" s="8"/>
    </row>
    <row r="66" spans="1:1026" x14ac:dyDescent="0.35">
      <c r="A66" s="8"/>
      <c r="B66" s="9"/>
      <c r="C66" s="9"/>
      <c r="D66" s="9"/>
      <c r="E66" s="9"/>
      <c r="F66" s="9"/>
      <c r="G66" s="9"/>
      <c r="H66" s="9"/>
      <c r="I66" s="9"/>
      <c r="J66" s="9"/>
      <c r="K66" s="9"/>
      <c r="L66" s="8"/>
      <c r="M66" s="8"/>
      <c r="O66" s="8"/>
      <c r="P66" s="8"/>
    </row>
    <row r="67" spans="1:1026" s="56" customFormat="1" x14ac:dyDescent="0.35">
      <c r="A67" s="55"/>
      <c r="B67" s="55" t="s">
        <v>19</v>
      </c>
      <c r="C67" s="55"/>
      <c r="D67" s="55"/>
      <c r="E67" s="55"/>
      <c r="F67" s="55"/>
      <c r="G67" s="55" t="s">
        <v>20</v>
      </c>
      <c r="H67" s="55"/>
      <c r="I67" s="55" t="s">
        <v>21</v>
      </c>
      <c r="J67" s="55" t="s">
        <v>22</v>
      </c>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5"/>
      <c r="IV67" s="55"/>
      <c r="IW67" s="55"/>
      <c r="IX67" s="55"/>
      <c r="IY67" s="55"/>
      <c r="IZ67" s="55"/>
      <c r="JA67" s="55"/>
      <c r="JB67" s="55"/>
      <c r="JC67" s="55"/>
      <c r="JD67" s="55"/>
      <c r="JE67" s="55"/>
      <c r="JF67" s="55"/>
      <c r="JG67" s="55"/>
      <c r="JH67" s="55"/>
      <c r="JI67" s="55"/>
      <c r="JJ67" s="55"/>
      <c r="JK67" s="55"/>
      <c r="JL67" s="55"/>
      <c r="JM67" s="55"/>
      <c r="JN67" s="55"/>
      <c r="JO67" s="55"/>
      <c r="JP67" s="55"/>
      <c r="JQ67" s="55"/>
      <c r="JR67" s="55"/>
      <c r="JS67" s="55"/>
      <c r="JT67" s="55"/>
      <c r="JU67" s="55"/>
      <c r="JV67" s="55"/>
      <c r="JW67" s="55"/>
      <c r="JX67" s="55"/>
      <c r="JY67" s="55"/>
      <c r="JZ67" s="55"/>
      <c r="KA67" s="55"/>
      <c r="KB67" s="55"/>
      <c r="KC67" s="55"/>
      <c r="KD67" s="55"/>
      <c r="KE67" s="55"/>
      <c r="KF67" s="55"/>
      <c r="KG67" s="55"/>
      <c r="KH67" s="55"/>
      <c r="KI67" s="55"/>
      <c r="KJ67" s="55"/>
      <c r="KK67" s="55"/>
      <c r="KL67" s="55"/>
      <c r="KM67" s="55"/>
      <c r="KN67" s="55"/>
      <c r="KO67" s="55"/>
      <c r="KP67" s="55"/>
      <c r="KQ67" s="55"/>
      <c r="KR67" s="55"/>
      <c r="KS67" s="55"/>
      <c r="KT67" s="55"/>
      <c r="KU67" s="55"/>
      <c r="KV67" s="55"/>
      <c r="KW67" s="55"/>
      <c r="KX67" s="55"/>
      <c r="KY67" s="55"/>
      <c r="KZ67" s="55"/>
      <c r="LA67" s="55"/>
      <c r="LB67" s="55"/>
      <c r="LC67" s="55"/>
      <c r="LD67" s="55"/>
      <c r="LE67" s="55"/>
      <c r="LF67" s="55"/>
      <c r="LG67" s="55"/>
      <c r="LH67" s="55"/>
      <c r="LI67" s="55"/>
      <c r="LJ67" s="55"/>
      <c r="LK67" s="55"/>
      <c r="LL67" s="55"/>
      <c r="LM67" s="55"/>
      <c r="LN67" s="55"/>
      <c r="LO67" s="55"/>
      <c r="LP67" s="55"/>
      <c r="LQ67" s="55"/>
      <c r="LR67" s="55"/>
      <c r="LS67" s="55"/>
      <c r="LT67" s="55"/>
      <c r="LU67" s="55"/>
      <c r="LV67" s="55"/>
      <c r="LW67" s="55"/>
      <c r="LX67" s="55"/>
      <c r="LY67" s="55"/>
      <c r="LZ67" s="55"/>
      <c r="MA67" s="55"/>
      <c r="MB67" s="55"/>
      <c r="MC67" s="55"/>
      <c r="MD67" s="55"/>
      <c r="ME67" s="55"/>
      <c r="MF67" s="55"/>
      <c r="MG67" s="55"/>
      <c r="MH67" s="55"/>
      <c r="MI67" s="55"/>
      <c r="MJ67" s="55"/>
      <c r="MK67" s="55"/>
      <c r="ML67" s="55"/>
      <c r="MM67" s="55"/>
      <c r="MN67" s="55"/>
      <c r="MO67" s="55"/>
      <c r="MP67" s="55"/>
      <c r="MQ67" s="55"/>
      <c r="MR67" s="55"/>
      <c r="MS67" s="55"/>
      <c r="MT67" s="55"/>
      <c r="MU67" s="55"/>
      <c r="MV67" s="55"/>
      <c r="MW67" s="55"/>
      <c r="MX67" s="55"/>
      <c r="MY67" s="55"/>
      <c r="MZ67" s="55"/>
      <c r="NA67" s="55"/>
      <c r="NB67" s="55"/>
      <c r="NC67" s="55"/>
      <c r="ND67" s="55"/>
      <c r="NE67" s="55"/>
      <c r="NF67" s="55"/>
      <c r="NG67" s="55"/>
      <c r="NH67" s="55"/>
      <c r="NI67" s="55"/>
      <c r="NJ67" s="55"/>
      <c r="NK67" s="55"/>
      <c r="NL67" s="55"/>
      <c r="NM67" s="55"/>
      <c r="NN67" s="55"/>
      <c r="NO67" s="55"/>
      <c r="NP67" s="55"/>
      <c r="NQ67" s="55"/>
      <c r="NR67" s="55"/>
      <c r="NS67" s="55"/>
      <c r="NT67" s="55"/>
      <c r="NU67" s="55"/>
      <c r="NV67" s="55"/>
      <c r="NW67" s="55"/>
      <c r="NX67" s="55"/>
      <c r="NY67" s="55"/>
      <c r="NZ67" s="55"/>
      <c r="OA67" s="55"/>
      <c r="OB67" s="55"/>
      <c r="OC67" s="55"/>
      <c r="OD67" s="55"/>
      <c r="OE67" s="55"/>
      <c r="OF67" s="55"/>
      <c r="OG67" s="55"/>
      <c r="OH67" s="55"/>
      <c r="OI67" s="55"/>
      <c r="OJ67" s="55"/>
      <c r="OK67" s="55"/>
      <c r="OL67" s="55"/>
      <c r="OM67" s="55"/>
      <c r="ON67" s="55"/>
      <c r="OO67" s="55"/>
      <c r="OP67" s="55"/>
      <c r="OQ67" s="55"/>
      <c r="OR67" s="55"/>
      <c r="OS67" s="55"/>
      <c r="OT67" s="55"/>
      <c r="OU67" s="55"/>
      <c r="OV67" s="55"/>
      <c r="OW67" s="55"/>
      <c r="OX67" s="55"/>
      <c r="OY67" s="55"/>
      <c r="OZ67" s="55"/>
      <c r="PA67" s="55"/>
      <c r="PB67" s="55"/>
      <c r="PC67" s="55"/>
      <c r="PD67" s="55"/>
      <c r="PE67" s="55"/>
      <c r="PF67" s="55"/>
      <c r="PG67" s="55"/>
      <c r="PH67" s="55"/>
      <c r="PI67" s="55"/>
      <c r="PJ67" s="55"/>
      <c r="PK67" s="55"/>
      <c r="PL67" s="55"/>
      <c r="PM67" s="55"/>
      <c r="PN67" s="55"/>
      <c r="PO67" s="55"/>
      <c r="PP67" s="55"/>
      <c r="PQ67" s="55"/>
      <c r="PR67" s="55"/>
      <c r="PS67" s="55"/>
      <c r="PT67" s="55"/>
      <c r="PU67" s="55"/>
      <c r="PV67" s="55"/>
      <c r="PW67" s="55"/>
      <c r="PX67" s="55"/>
      <c r="PY67" s="55"/>
      <c r="PZ67" s="55"/>
      <c r="QA67" s="55"/>
      <c r="QB67" s="55"/>
      <c r="QC67" s="55"/>
      <c r="QD67" s="55"/>
      <c r="QE67" s="55"/>
      <c r="QF67" s="55"/>
      <c r="QG67" s="55"/>
      <c r="QH67" s="55"/>
      <c r="QI67" s="55"/>
      <c r="QJ67" s="55"/>
      <c r="QK67" s="55"/>
      <c r="QL67" s="55"/>
      <c r="QM67" s="55"/>
      <c r="QN67" s="55"/>
      <c r="QO67" s="55"/>
      <c r="QP67" s="55"/>
      <c r="QQ67" s="55"/>
      <c r="QR67" s="55"/>
      <c r="QS67" s="55"/>
      <c r="QT67" s="55"/>
      <c r="QU67" s="55"/>
      <c r="QV67" s="55"/>
      <c r="QW67" s="55"/>
      <c r="QX67" s="55"/>
      <c r="QY67" s="55"/>
      <c r="QZ67" s="55"/>
      <c r="RA67" s="55"/>
      <c r="RB67" s="55"/>
      <c r="RC67" s="55"/>
      <c r="RD67" s="55"/>
      <c r="RE67" s="55"/>
      <c r="RF67" s="55"/>
      <c r="RG67" s="55"/>
      <c r="RH67" s="55"/>
      <c r="RI67" s="55"/>
      <c r="RJ67" s="55"/>
      <c r="RK67" s="55"/>
      <c r="RL67" s="55"/>
      <c r="RM67" s="55"/>
      <c r="RN67" s="55"/>
      <c r="RO67" s="55"/>
      <c r="RP67" s="55"/>
      <c r="RQ67" s="55"/>
      <c r="RR67" s="55"/>
      <c r="RS67" s="55"/>
      <c r="RT67" s="55"/>
      <c r="RU67" s="55"/>
      <c r="RV67" s="55"/>
      <c r="RW67" s="55"/>
      <c r="RX67" s="55"/>
      <c r="RY67" s="55"/>
      <c r="RZ67" s="55"/>
      <c r="SA67" s="55"/>
      <c r="SB67" s="55"/>
      <c r="SC67" s="55"/>
      <c r="SD67" s="55"/>
      <c r="SE67" s="55"/>
      <c r="SF67" s="55"/>
      <c r="SG67" s="55"/>
      <c r="SH67" s="55"/>
      <c r="SI67" s="55"/>
      <c r="SJ67" s="55"/>
      <c r="SK67" s="55"/>
      <c r="SL67" s="55"/>
      <c r="SM67" s="55"/>
      <c r="SN67" s="55"/>
      <c r="SO67" s="55"/>
      <c r="SP67" s="55"/>
      <c r="SQ67" s="55"/>
      <c r="SR67" s="55"/>
      <c r="SS67" s="55"/>
      <c r="ST67" s="55"/>
      <c r="SU67" s="55"/>
      <c r="SV67" s="55"/>
      <c r="SW67" s="55"/>
      <c r="SX67" s="55"/>
      <c r="SY67" s="55"/>
      <c r="SZ67" s="55"/>
      <c r="TA67" s="55"/>
      <c r="TB67" s="55"/>
      <c r="TC67" s="55"/>
      <c r="TD67" s="55"/>
      <c r="TE67" s="55"/>
      <c r="TF67" s="55"/>
      <c r="TG67" s="55"/>
      <c r="TH67" s="55"/>
      <c r="TI67" s="55"/>
      <c r="TJ67" s="55"/>
      <c r="TK67" s="55"/>
      <c r="TL67" s="55"/>
      <c r="TM67" s="55"/>
      <c r="TN67" s="55"/>
      <c r="TO67" s="55"/>
      <c r="TP67" s="55"/>
      <c r="TQ67" s="55"/>
      <c r="TR67" s="55"/>
      <c r="TS67" s="55"/>
      <c r="TT67" s="55"/>
      <c r="TU67" s="55"/>
      <c r="TV67" s="55"/>
      <c r="TW67" s="55"/>
      <c r="TX67" s="55"/>
      <c r="TY67" s="55"/>
      <c r="TZ67" s="55"/>
      <c r="UA67" s="55"/>
      <c r="UB67" s="55"/>
      <c r="UC67" s="55"/>
      <c r="UD67" s="55"/>
      <c r="UE67" s="55"/>
      <c r="UF67" s="55"/>
      <c r="UG67" s="55"/>
      <c r="UH67" s="55"/>
      <c r="UI67" s="55"/>
      <c r="UJ67" s="55"/>
      <c r="UK67" s="55"/>
      <c r="UL67" s="55"/>
      <c r="UM67" s="55"/>
      <c r="UN67" s="55"/>
      <c r="UO67" s="55"/>
      <c r="UP67" s="55"/>
      <c r="UQ67" s="55"/>
      <c r="UR67" s="55"/>
      <c r="US67" s="55"/>
      <c r="UT67" s="55"/>
      <c r="UU67" s="55"/>
      <c r="UV67" s="55"/>
      <c r="UW67" s="55"/>
      <c r="UX67" s="55"/>
      <c r="UY67" s="55"/>
      <c r="UZ67" s="55"/>
      <c r="VA67" s="55"/>
      <c r="VB67" s="55"/>
      <c r="VC67" s="55"/>
      <c r="VD67" s="55"/>
      <c r="VE67" s="55"/>
      <c r="VF67" s="55"/>
      <c r="VG67" s="55"/>
      <c r="VH67" s="55"/>
      <c r="VI67" s="55"/>
      <c r="VJ67" s="55"/>
      <c r="VK67" s="55"/>
      <c r="VL67" s="55"/>
      <c r="VM67" s="55"/>
      <c r="VN67" s="55"/>
      <c r="VO67" s="55"/>
      <c r="VP67" s="55"/>
      <c r="VQ67" s="55"/>
      <c r="VR67" s="55"/>
      <c r="VS67" s="55"/>
      <c r="VT67" s="55"/>
      <c r="VU67" s="55"/>
      <c r="VV67" s="55"/>
      <c r="VW67" s="55"/>
      <c r="VX67" s="55"/>
      <c r="VY67" s="55"/>
      <c r="VZ67" s="55"/>
      <c r="WA67" s="55"/>
      <c r="WB67" s="55"/>
      <c r="WC67" s="55"/>
      <c r="WD67" s="55"/>
      <c r="WE67" s="55"/>
      <c r="WF67" s="55"/>
      <c r="WG67" s="55"/>
      <c r="WH67" s="55"/>
      <c r="WI67" s="55"/>
      <c r="WJ67" s="55"/>
      <c r="WK67" s="55"/>
      <c r="WL67" s="55"/>
      <c r="WM67" s="55"/>
      <c r="WN67" s="55"/>
      <c r="WO67" s="55"/>
      <c r="WP67" s="55"/>
      <c r="WQ67" s="55"/>
      <c r="WR67" s="55"/>
      <c r="WS67" s="55"/>
      <c r="WT67" s="55"/>
      <c r="WU67" s="55"/>
      <c r="WV67" s="55"/>
      <c r="WW67" s="55"/>
      <c r="WX67" s="55"/>
      <c r="WY67" s="55"/>
      <c r="WZ67" s="55"/>
      <c r="XA67" s="55"/>
      <c r="XB67" s="55"/>
      <c r="XC67" s="55"/>
      <c r="XD67" s="55"/>
      <c r="XE67" s="55"/>
      <c r="XF67" s="55"/>
      <c r="XG67" s="55"/>
      <c r="XH67" s="55"/>
      <c r="XI67" s="55"/>
      <c r="XJ67" s="55"/>
      <c r="XK67" s="55"/>
      <c r="XL67" s="55"/>
      <c r="XM67" s="55"/>
      <c r="XN67" s="55"/>
      <c r="XO67" s="55"/>
      <c r="XP67" s="55"/>
      <c r="XQ67" s="55"/>
      <c r="XR67" s="55"/>
      <c r="XS67" s="55"/>
      <c r="XT67" s="55"/>
      <c r="XU67" s="55"/>
      <c r="XV67" s="55"/>
      <c r="XW67" s="55"/>
      <c r="XX67" s="55"/>
      <c r="XY67" s="55"/>
      <c r="XZ67" s="55"/>
      <c r="YA67" s="55"/>
      <c r="YB67" s="55"/>
      <c r="YC67" s="55"/>
      <c r="YD67" s="55"/>
      <c r="YE67" s="55"/>
      <c r="YF67" s="55"/>
      <c r="YG67" s="55"/>
      <c r="YH67" s="55"/>
      <c r="YI67" s="55"/>
      <c r="YJ67" s="55"/>
      <c r="YK67" s="55"/>
      <c r="YL67" s="55"/>
      <c r="YM67" s="55"/>
      <c r="YN67" s="55"/>
      <c r="YO67" s="55"/>
      <c r="YP67" s="55"/>
      <c r="YQ67" s="55"/>
      <c r="YR67" s="55"/>
      <c r="YS67" s="55"/>
      <c r="YT67" s="55"/>
      <c r="YU67" s="55"/>
      <c r="YV67" s="55"/>
      <c r="YW67" s="55"/>
      <c r="YX67" s="55"/>
      <c r="YY67" s="55"/>
      <c r="YZ67" s="55"/>
      <c r="ZA67" s="55"/>
      <c r="ZB67" s="55"/>
      <c r="ZC67" s="55"/>
      <c r="ZD67" s="55"/>
      <c r="ZE67" s="55"/>
      <c r="ZF67" s="55"/>
      <c r="ZG67" s="55"/>
      <c r="ZH67" s="55"/>
      <c r="ZI67" s="55"/>
      <c r="ZJ67" s="55"/>
      <c r="ZK67" s="55"/>
      <c r="ZL67" s="55"/>
      <c r="ZM67" s="55"/>
      <c r="ZN67" s="55"/>
      <c r="ZO67" s="55"/>
      <c r="ZP67" s="55"/>
      <c r="ZQ67" s="55"/>
      <c r="ZR67" s="55"/>
      <c r="ZS67" s="55"/>
      <c r="ZT67" s="55"/>
      <c r="ZU67" s="55"/>
      <c r="ZV67" s="55"/>
      <c r="ZW67" s="55"/>
      <c r="ZX67" s="55"/>
      <c r="ZY67" s="55"/>
      <c r="ZZ67" s="55"/>
      <c r="AAA67" s="55"/>
      <c r="AAB67" s="55"/>
      <c r="AAC67" s="55"/>
      <c r="AAD67" s="55"/>
      <c r="AAE67" s="55"/>
      <c r="AAF67" s="55"/>
      <c r="AAG67" s="55"/>
      <c r="AAH67" s="55"/>
      <c r="AAI67" s="55"/>
      <c r="AAJ67" s="55"/>
      <c r="AAK67" s="55"/>
      <c r="AAL67" s="55"/>
      <c r="AAM67" s="55"/>
      <c r="AAN67" s="55"/>
      <c r="AAO67" s="55"/>
      <c r="AAP67" s="55"/>
      <c r="AAQ67" s="55"/>
      <c r="AAR67" s="55"/>
      <c r="AAS67" s="55"/>
      <c r="AAT67" s="55"/>
      <c r="AAU67" s="55"/>
      <c r="AAV67" s="55"/>
      <c r="AAW67" s="55"/>
      <c r="AAX67" s="55"/>
      <c r="AAY67" s="55"/>
      <c r="AAZ67" s="55"/>
      <c r="ABA67" s="55"/>
      <c r="ABB67" s="55"/>
      <c r="ABC67" s="55"/>
      <c r="ABD67" s="55"/>
      <c r="ABE67" s="55"/>
      <c r="ABF67" s="55"/>
      <c r="ABG67" s="55"/>
      <c r="ABH67" s="55"/>
      <c r="ABI67" s="55"/>
      <c r="ABJ67" s="55"/>
      <c r="ABK67" s="55"/>
      <c r="ABL67" s="55"/>
      <c r="ABM67" s="55"/>
      <c r="ABN67" s="55"/>
      <c r="ABO67" s="55"/>
      <c r="ABP67" s="55"/>
      <c r="ABQ67" s="55"/>
      <c r="ABR67" s="55"/>
      <c r="ABS67" s="55"/>
      <c r="ABT67" s="55"/>
      <c r="ABU67" s="55"/>
      <c r="ABV67" s="55"/>
      <c r="ABW67" s="55"/>
      <c r="ABX67" s="55"/>
      <c r="ABY67" s="55"/>
      <c r="ABZ67" s="55"/>
      <c r="ACA67" s="55"/>
      <c r="ACB67" s="55"/>
      <c r="ACC67" s="55"/>
      <c r="ACD67" s="55"/>
      <c r="ACE67" s="55"/>
      <c r="ACF67" s="55"/>
      <c r="ACG67" s="55"/>
      <c r="ACH67" s="55"/>
      <c r="ACI67" s="55"/>
      <c r="ACJ67" s="55"/>
      <c r="ACK67" s="55"/>
      <c r="ACL67" s="55"/>
      <c r="ACM67" s="55"/>
      <c r="ACN67" s="55"/>
      <c r="ACO67" s="55"/>
      <c r="ACP67" s="55"/>
      <c r="ACQ67" s="55"/>
      <c r="ACR67" s="55"/>
      <c r="ACS67" s="55"/>
      <c r="ACT67" s="55"/>
      <c r="ACU67" s="55"/>
      <c r="ACV67" s="55"/>
      <c r="ACW67" s="55"/>
      <c r="ACX67" s="55"/>
      <c r="ACY67" s="55"/>
      <c r="ACZ67" s="55"/>
      <c r="ADA67" s="55"/>
      <c r="ADB67" s="55"/>
      <c r="ADC67" s="55"/>
      <c r="ADD67" s="55"/>
      <c r="ADE67" s="55"/>
      <c r="ADF67" s="55"/>
      <c r="ADG67" s="55"/>
      <c r="ADH67" s="55"/>
      <c r="ADI67" s="55"/>
      <c r="ADJ67" s="55"/>
      <c r="ADK67" s="55"/>
      <c r="ADL67" s="55"/>
      <c r="ADM67" s="55"/>
      <c r="ADN67" s="55"/>
      <c r="ADO67" s="55"/>
      <c r="ADP67" s="55"/>
      <c r="ADQ67" s="55"/>
      <c r="ADR67" s="55"/>
      <c r="ADS67" s="55"/>
      <c r="ADT67" s="55"/>
      <c r="ADU67" s="55"/>
      <c r="ADV67" s="55"/>
      <c r="ADW67" s="55"/>
      <c r="ADX67" s="55"/>
      <c r="ADY67" s="55"/>
      <c r="ADZ67" s="55"/>
      <c r="AEA67" s="55"/>
      <c r="AEB67" s="55"/>
      <c r="AEC67" s="55"/>
      <c r="AED67" s="55"/>
      <c r="AEE67" s="55"/>
      <c r="AEF67" s="55"/>
      <c r="AEG67" s="55"/>
      <c r="AEH67" s="55"/>
      <c r="AEI67" s="55"/>
      <c r="AEJ67" s="55"/>
      <c r="AEK67" s="55"/>
      <c r="AEL67" s="55"/>
      <c r="AEM67" s="55"/>
      <c r="AEN67" s="55"/>
      <c r="AEO67" s="55"/>
      <c r="AEP67" s="55"/>
      <c r="AEQ67" s="55"/>
      <c r="AER67" s="55"/>
      <c r="AES67" s="55"/>
      <c r="AET67" s="55"/>
      <c r="AEU67" s="55"/>
      <c r="AEV67" s="55"/>
      <c r="AEW67" s="55"/>
      <c r="AEX67" s="55"/>
      <c r="AEY67" s="55"/>
      <c r="AEZ67" s="55"/>
      <c r="AFA67" s="55"/>
      <c r="AFB67" s="55"/>
      <c r="AFC67" s="55"/>
      <c r="AFD67" s="55"/>
      <c r="AFE67" s="55"/>
      <c r="AFF67" s="55"/>
      <c r="AFG67" s="55"/>
      <c r="AFH67" s="55"/>
      <c r="AFI67" s="55"/>
      <c r="AFJ67" s="55"/>
      <c r="AFK67" s="55"/>
      <c r="AFL67" s="55"/>
      <c r="AFM67" s="55"/>
      <c r="AFN67" s="55"/>
      <c r="AFO67" s="55"/>
      <c r="AFP67" s="55"/>
      <c r="AFQ67" s="55"/>
      <c r="AFR67" s="55"/>
      <c r="AFS67" s="55"/>
      <c r="AFT67" s="55"/>
      <c r="AFU67" s="55"/>
      <c r="AFV67" s="55"/>
      <c r="AFW67" s="55"/>
      <c r="AFX67" s="55"/>
      <c r="AFY67" s="55"/>
      <c r="AFZ67" s="55"/>
      <c r="AGA67" s="55"/>
      <c r="AGB67" s="55"/>
      <c r="AGC67" s="55"/>
      <c r="AGD67" s="55"/>
      <c r="AGE67" s="55"/>
      <c r="AGF67" s="55"/>
      <c r="AGG67" s="55"/>
      <c r="AGH67" s="55"/>
      <c r="AGI67" s="55"/>
      <c r="AGJ67" s="55"/>
      <c r="AGK67" s="55"/>
      <c r="AGL67" s="55"/>
      <c r="AGM67" s="55"/>
      <c r="AGN67" s="55"/>
      <c r="AGO67" s="55"/>
      <c r="AGP67" s="55"/>
      <c r="AGQ67" s="55"/>
      <c r="AGR67" s="55"/>
      <c r="AGS67" s="55"/>
      <c r="AGT67" s="55"/>
      <c r="AGU67" s="55"/>
      <c r="AGV67" s="55"/>
      <c r="AGW67" s="55"/>
      <c r="AGX67" s="55"/>
      <c r="AGY67" s="55"/>
      <c r="AGZ67" s="55"/>
      <c r="AHA67" s="55"/>
      <c r="AHB67" s="55"/>
      <c r="AHC67" s="55"/>
      <c r="AHD67" s="55"/>
      <c r="AHE67" s="55"/>
      <c r="AHF67" s="55"/>
      <c r="AHG67" s="55"/>
      <c r="AHH67" s="55"/>
      <c r="AHI67" s="55"/>
      <c r="AHJ67" s="55"/>
      <c r="AHK67" s="55"/>
      <c r="AHL67" s="55"/>
      <c r="AHM67" s="55"/>
      <c r="AHN67" s="55"/>
      <c r="AHO67" s="55"/>
      <c r="AHP67" s="55"/>
      <c r="AHQ67" s="55"/>
      <c r="AHR67" s="55"/>
      <c r="AHS67" s="55"/>
      <c r="AHT67" s="55"/>
      <c r="AHU67" s="55"/>
      <c r="AHV67" s="55"/>
      <c r="AHW67" s="55"/>
      <c r="AHX67" s="55"/>
      <c r="AHY67" s="55"/>
      <c r="AHZ67" s="55"/>
      <c r="AIA67" s="55"/>
      <c r="AIB67" s="55"/>
      <c r="AIC67" s="55"/>
      <c r="AID67" s="55"/>
      <c r="AIE67" s="55"/>
      <c r="AIF67" s="55"/>
      <c r="AIG67" s="55"/>
      <c r="AIH67" s="55"/>
      <c r="AII67" s="55"/>
      <c r="AIJ67" s="55"/>
      <c r="AIK67" s="55"/>
      <c r="AIL67" s="55"/>
      <c r="AIM67" s="55"/>
      <c r="AIN67" s="55"/>
      <c r="AIO67" s="55"/>
      <c r="AIP67" s="55"/>
      <c r="AIQ67" s="55"/>
      <c r="AIR67" s="55"/>
      <c r="AIS67" s="55"/>
      <c r="AIT67" s="55"/>
      <c r="AIU67" s="55"/>
      <c r="AIV67" s="55"/>
      <c r="AIW67" s="55"/>
      <c r="AIX67" s="55"/>
      <c r="AIY67" s="55"/>
      <c r="AIZ67" s="55"/>
      <c r="AJA67" s="55"/>
      <c r="AJB67" s="55"/>
      <c r="AJC67" s="55"/>
      <c r="AJD67" s="55"/>
      <c r="AJE67" s="55"/>
      <c r="AJF67" s="55"/>
      <c r="AJG67" s="55"/>
      <c r="AJH67" s="55"/>
      <c r="AJI67" s="55"/>
      <c r="AJJ67" s="55"/>
      <c r="AJK67" s="55"/>
      <c r="AJL67" s="55"/>
      <c r="AJM67" s="55"/>
      <c r="AJN67" s="55"/>
      <c r="AJO67" s="55"/>
      <c r="AJP67" s="55"/>
      <c r="AJQ67" s="55"/>
      <c r="AJR67" s="55"/>
      <c r="AJS67" s="55"/>
      <c r="AJT67" s="55"/>
      <c r="AJU67" s="55"/>
      <c r="AJV67" s="55"/>
      <c r="AJW67" s="55"/>
      <c r="AJX67" s="55"/>
      <c r="AJY67" s="55"/>
      <c r="AJZ67" s="55"/>
      <c r="AKA67" s="55"/>
      <c r="AKB67" s="55"/>
      <c r="AKC67" s="55"/>
      <c r="AKD67" s="55"/>
      <c r="AKE67" s="55"/>
      <c r="AKF67" s="55"/>
      <c r="AKG67" s="55"/>
      <c r="AKH67" s="55"/>
      <c r="AKI67" s="55"/>
      <c r="AKJ67" s="55"/>
      <c r="AKK67" s="55"/>
      <c r="AKL67" s="55"/>
      <c r="AKM67" s="55"/>
      <c r="AKN67" s="55"/>
      <c r="AKO67" s="55"/>
      <c r="AKP67" s="55"/>
      <c r="AKQ67" s="55"/>
      <c r="AKR67" s="55"/>
      <c r="AKS67" s="55"/>
      <c r="AKT67" s="55"/>
      <c r="AKU67" s="55"/>
      <c r="AKV67" s="55"/>
      <c r="AKW67" s="55"/>
      <c r="AKX67" s="55"/>
      <c r="AKY67" s="55"/>
      <c r="AKZ67" s="55"/>
      <c r="ALA67" s="55"/>
      <c r="ALB67" s="55"/>
      <c r="ALC67" s="55"/>
      <c r="ALD67" s="55"/>
      <c r="ALE67" s="55"/>
      <c r="ALF67" s="55"/>
      <c r="ALG67" s="55"/>
      <c r="ALH67" s="55"/>
      <c r="ALI67" s="55"/>
      <c r="ALJ67" s="55"/>
      <c r="ALK67" s="55"/>
      <c r="ALL67" s="55"/>
      <c r="ALM67" s="55"/>
      <c r="ALN67" s="55"/>
      <c r="ALO67" s="55"/>
      <c r="ALP67" s="55"/>
      <c r="ALQ67" s="55"/>
      <c r="ALR67" s="55"/>
      <c r="ALS67" s="55"/>
      <c r="ALT67" s="55"/>
      <c r="ALU67" s="55"/>
      <c r="ALV67" s="55"/>
      <c r="ALW67" s="55"/>
      <c r="ALX67" s="55"/>
      <c r="ALY67" s="55"/>
      <c r="ALZ67" s="55"/>
      <c r="AMA67" s="55"/>
      <c r="AMB67" s="55"/>
      <c r="AMC67" s="55"/>
      <c r="AMD67" s="55"/>
      <c r="AME67" s="55"/>
      <c r="AMF67" s="55"/>
      <c r="AMG67" s="55"/>
      <c r="AMH67" s="55"/>
      <c r="AMI67" s="55"/>
      <c r="AMJ67" s="55"/>
      <c r="AMK67" s="55"/>
      <c r="AML67" s="55"/>
    </row>
    <row r="68" spans="1:1026" s="56" customFormat="1" x14ac:dyDescent="0.35">
      <c r="A68" s="55"/>
      <c r="B68" s="55" t="s">
        <v>23</v>
      </c>
      <c r="C68" s="55">
        <f>COUNTIF(K11:K15,"Male")</f>
        <v>0</v>
      </c>
      <c r="D68" s="55"/>
      <c r="E68" s="55"/>
      <c r="F68" s="55"/>
      <c r="G68" s="55" t="s">
        <v>24</v>
      </c>
      <c r="H68" s="55"/>
      <c r="I68" s="55" t="s">
        <v>25</v>
      </c>
      <c r="J68" s="55">
        <f>IF(C70&gt;0,IF(C75&gt;C70,0,1),0)</f>
        <v>0</v>
      </c>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c r="IW68" s="55"/>
      <c r="IX68" s="55"/>
      <c r="IY68" s="55"/>
      <c r="IZ68" s="55"/>
      <c r="JA68" s="55"/>
      <c r="JB68" s="55"/>
      <c r="JC68" s="55"/>
      <c r="JD68" s="55"/>
      <c r="JE68" s="55"/>
      <c r="JF68" s="55"/>
      <c r="JG68" s="55"/>
      <c r="JH68" s="55"/>
      <c r="JI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A68" s="55"/>
      <c r="RB68" s="55"/>
      <c r="RC68" s="55"/>
      <c r="RD68" s="55"/>
      <c r="RE68" s="55"/>
      <c r="RF68" s="55"/>
      <c r="RG68" s="55"/>
      <c r="RH68" s="55"/>
      <c r="RI68" s="55"/>
      <c r="RJ68" s="55"/>
      <c r="RK68" s="55"/>
      <c r="RL68" s="55"/>
      <c r="RM68" s="55"/>
      <c r="RN68" s="55"/>
      <c r="RO68" s="55"/>
      <c r="RP68" s="55"/>
      <c r="RQ68" s="55"/>
      <c r="RR68" s="55"/>
      <c r="RS68" s="55"/>
      <c r="RT68" s="55"/>
      <c r="RU68" s="55"/>
      <c r="RV68" s="55"/>
      <c r="RW68" s="55"/>
      <c r="RX68" s="55"/>
      <c r="RY68" s="55"/>
      <c r="RZ68" s="55"/>
      <c r="SA68" s="55"/>
      <c r="SB68" s="55"/>
      <c r="SC68" s="55"/>
      <c r="SD68" s="55"/>
      <c r="SE68" s="55"/>
      <c r="SF68" s="55"/>
      <c r="SG68" s="55"/>
      <c r="SH68" s="55"/>
      <c r="SI68" s="55"/>
      <c r="SJ68" s="55"/>
      <c r="SK68" s="55"/>
      <c r="SL68" s="55"/>
      <c r="SM68" s="55"/>
      <c r="SN68" s="55"/>
      <c r="SO68" s="55"/>
      <c r="SP68" s="55"/>
      <c r="SQ68" s="55"/>
      <c r="SR68" s="55"/>
      <c r="SS68" s="55"/>
      <c r="ST68" s="55"/>
      <c r="SU68" s="55"/>
      <c r="SV68" s="55"/>
      <c r="SW68" s="55"/>
      <c r="SX68" s="55"/>
      <c r="SY68" s="55"/>
      <c r="SZ68" s="55"/>
      <c r="TA68" s="55"/>
      <c r="TB68" s="55"/>
      <c r="TC68" s="55"/>
      <c r="TD68" s="55"/>
      <c r="TE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c r="YH68" s="55"/>
      <c r="YI68" s="55"/>
      <c r="YJ68" s="55"/>
      <c r="YK68" s="55"/>
      <c r="YL68" s="55"/>
      <c r="YM68" s="55"/>
      <c r="YN68" s="55"/>
      <c r="YO68" s="55"/>
      <c r="YP68" s="55"/>
      <c r="YQ68" s="55"/>
      <c r="YR68" s="55"/>
      <c r="YS68" s="55"/>
      <c r="YT68" s="55"/>
      <c r="YU68" s="55"/>
      <c r="YV68" s="55"/>
      <c r="YW68" s="55"/>
      <c r="YX68" s="55"/>
      <c r="YY68" s="55"/>
      <c r="YZ68" s="55"/>
      <c r="ZA68" s="55"/>
      <c r="ZB68" s="55"/>
      <c r="ZC68" s="55"/>
      <c r="ZD68" s="55"/>
      <c r="ZE68" s="55"/>
      <c r="ZF68" s="55"/>
      <c r="ZG68" s="55"/>
      <c r="ZH68" s="55"/>
      <c r="ZI68" s="55"/>
      <c r="ZJ68" s="55"/>
      <c r="ZK68" s="55"/>
      <c r="ZL68" s="55"/>
      <c r="ZM68" s="55"/>
      <c r="ZN68" s="55"/>
      <c r="ZO68" s="55"/>
      <c r="ZP68" s="55"/>
      <c r="ZQ68" s="55"/>
      <c r="ZR68" s="55"/>
      <c r="ZS68" s="55"/>
      <c r="ZT68" s="55"/>
      <c r="ZU68" s="55"/>
      <c r="ZV68" s="55"/>
      <c r="ZW68" s="55"/>
      <c r="ZX68" s="55"/>
      <c r="ZY68" s="55"/>
      <c r="ZZ68" s="55"/>
      <c r="AAA68" s="55"/>
      <c r="AAB68" s="55"/>
      <c r="AAC68" s="55"/>
      <c r="AAD68" s="55"/>
      <c r="AAE68" s="55"/>
      <c r="AAF68" s="55"/>
      <c r="AAG68" s="55"/>
      <c r="AAH68" s="55"/>
      <c r="AAI68" s="55"/>
      <c r="AAJ68" s="55"/>
      <c r="AAK68" s="55"/>
      <c r="AAL68" s="55"/>
      <c r="AAM68" s="55"/>
      <c r="AAN68" s="55"/>
      <c r="AAO68" s="55"/>
      <c r="AAP68" s="55"/>
      <c r="AAQ68" s="55"/>
      <c r="AAR68" s="55"/>
      <c r="AAS68" s="55"/>
      <c r="AAT68" s="55"/>
      <c r="AAU68" s="55"/>
      <c r="AAV68" s="55"/>
      <c r="AAW68" s="55"/>
      <c r="AAX68" s="55"/>
      <c r="AAY68" s="55"/>
      <c r="AAZ68" s="55"/>
      <c r="ABA68" s="55"/>
      <c r="ABB68" s="55"/>
      <c r="ABC68" s="55"/>
      <c r="ABD68" s="55"/>
      <c r="ABE68" s="55"/>
      <c r="ABF68" s="55"/>
      <c r="ABG68" s="55"/>
      <c r="ABH68" s="55"/>
      <c r="ABI68" s="55"/>
      <c r="ABJ68" s="55"/>
      <c r="ABK68" s="55"/>
      <c r="ABL68" s="55"/>
      <c r="ABM68" s="55"/>
      <c r="ABN68" s="55"/>
      <c r="ABO68" s="55"/>
      <c r="ABP68" s="55"/>
      <c r="ABQ68" s="55"/>
      <c r="ABR68" s="55"/>
      <c r="ABS68" s="55"/>
      <c r="ABT68" s="55"/>
      <c r="ABU68" s="55"/>
      <c r="ABV68" s="55"/>
      <c r="ABW68" s="55"/>
      <c r="ABX68" s="55"/>
      <c r="ABY68" s="55"/>
      <c r="ABZ68" s="55"/>
      <c r="ACA68" s="55"/>
      <c r="ACB68" s="55"/>
      <c r="ACC68" s="55"/>
      <c r="ACD68" s="55"/>
      <c r="ACE68" s="55"/>
      <c r="ACF68" s="55"/>
      <c r="ACG68" s="55"/>
      <c r="ACH68" s="55"/>
      <c r="ACI68" s="55"/>
      <c r="ACJ68" s="55"/>
      <c r="ACK68" s="55"/>
      <c r="ACL68" s="55"/>
      <c r="ACM68" s="55"/>
      <c r="ACN68" s="55"/>
      <c r="ACO68" s="55"/>
      <c r="ACP68" s="55"/>
      <c r="ACQ68" s="55"/>
      <c r="ACR68" s="55"/>
      <c r="ACS68" s="55"/>
      <c r="ACT68" s="55"/>
      <c r="ACU68" s="55"/>
      <c r="ACV68" s="55"/>
      <c r="ACW68" s="55"/>
      <c r="ACX68" s="55"/>
      <c r="ACY68" s="55"/>
      <c r="ACZ68" s="55"/>
      <c r="ADA68" s="55"/>
      <c r="ADB68" s="55"/>
      <c r="ADC68" s="55"/>
      <c r="ADD68" s="55"/>
      <c r="ADE68" s="55"/>
      <c r="ADF68" s="55"/>
      <c r="ADG68" s="55"/>
      <c r="ADH68" s="55"/>
      <c r="ADI68" s="55"/>
      <c r="ADJ68" s="55"/>
      <c r="ADK68" s="55"/>
      <c r="ADL68" s="55"/>
      <c r="ADM68" s="55"/>
      <c r="ADN68" s="55"/>
      <c r="ADO68" s="55"/>
      <c r="ADP68" s="55"/>
      <c r="ADQ68" s="55"/>
      <c r="ADR68" s="55"/>
      <c r="ADS68" s="55"/>
      <c r="ADT68" s="55"/>
      <c r="ADU68" s="55"/>
      <c r="ADV68" s="55"/>
      <c r="ADW68" s="55"/>
      <c r="ADX68" s="55"/>
      <c r="ADY68" s="55"/>
      <c r="ADZ68" s="55"/>
      <c r="AEA68" s="55"/>
      <c r="AEB68" s="55"/>
      <c r="AEC68" s="55"/>
      <c r="AED68" s="55"/>
      <c r="AEE68" s="55"/>
      <c r="AEF68" s="55"/>
      <c r="AEG68" s="55"/>
      <c r="AEH68" s="55"/>
      <c r="AEI68" s="55"/>
      <c r="AEJ68" s="55"/>
      <c r="AEK68" s="55"/>
      <c r="AEL68" s="55"/>
      <c r="AEM68" s="55"/>
      <c r="AEN68" s="55"/>
      <c r="AEO68" s="55"/>
      <c r="AEP68" s="55"/>
      <c r="AEQ68" s="55"/>
      <c r="AER68" s="55"/>
      <c r="AES68" s="55"/>
      <c r="AET68" s="55"/>
      <c r="AEU68" s="55"/>
      <c r="AEV68" s="55"/>
      <c r="AEW68" s="55"/>
      <c r="AEX68" s="55"/>
      <c r="AEY68" s="55"/>
      <c r="AEZ68" s="55"/>
      <c r="AFA68" s="55"/>
      <c r="AFB68" s="55"/>
      <c r="AFC68" s="55"/>
      <c r="AFD68" s="55"/>
      <c r="AFE68" s="55"/>
      <c r="AFF68" s="55"/>
      <c r="AFG68" s="55"/>
      <c r="AFH68" s="55"/>
      <c r="AFI68" s="55"/>
      <c r="AFJ68" s="55"/>
      <c r="AFK68" s="55"/>
      <c r="AFL68" s="55"/>
      <c r="AFM68" s="55"/>
      <c r="AFN68" s="55"/>
      <c r="AFO68" s="55"/>
      <c r="AFP68" s="55"/>
      <c r="AFQ68" s="55"/>
      <c r="AFR68" s="55"/>
      <c r="AFS68" s="55"/>
      <c r="AFT68" s="55"/>
      <c r="AFU68" s="55"/>
      <c r="AFV68" s="55"/>
      <c r="AFW68" s="55"/>
      <c r="AFX68" s="55"/>
      <c r="AFY68" s="55"/>
      <c r="AFZ68" s="55"/>
      <c r="AGA68" s="55"/>
      <c r="AGB68" s="55"/>
      <c r="AGC68" s="55"/>
      <c r="AGD68" s="55"/>
      <c r="AGE68" s="55"/>
      <c r="AGF68" s="55"/>
      <c r="AGG68" s="55"/>
      <c r="AGH68" s="55"/>
      <c r="AGI68" s="55"/>
      <c r="AGJ68" s="55"/>
      <c r="AGK68" s="55"/>
      <c r="AGL68" s="55"/>
      <c r="AGM68" s="55"/>
      <c r="AGN68" s="55"/>
      <c r="AGO68" s="55"/>
      <c r="AGP68" s="55"/>
      <c r="AGQ68" s="55"/>
      <c r="AGR68" s="55"/>
      <c r="AGS68" s="55"/>
      <c r="AGT68" s="55"/>
      <c r="AGU68" s="55"/>
      <c r="AGV68" s="55"/>
      <c r="AGW68" s="55"/>
      <c r="AGX68" s="55"/>
      <c r="AGY68" s="55"/>
      <c r="AGZ68" s="55"/>
      <c r="AHA68" s="55"/>
      <c r="AHB68" s="55"/>
      <c r="AHC68" s="55"/>
      <c r="AHD68" s="55"/>
      <c r="AHE68" s="55"/>
      <c r="AHF68" s="55"/>
      <c r="AHG68" s="55"/>
      <c r="AHH68" s="55"/>
      <c r="AHI68" s="55"/>
      <c r="AHJ68" s="55"/>
      <c r="AHK68" s="55"/>
      <c r="AHL68" s="55"/>
      <c r="AHM68" s="55"/>
      <c r="AHN68" s="55"/>
      <c r="AHO68" s="55"/>
      <c r="AHP68" s="55"/>
      <c r="AHQ68" s="55"/>
      <c r="AHR68" s="55"/>
      <c r="AHS68" s="55"/>
      <c r="AHT68" s="55"/>
      <c r="AHU68" s="55"/>
      <c r="AHV68" s="55"/>
      <c r="AHW68" s="55"/>
      <c r="AHX68" s="55"/>
      <c r="AHY68" s="55"/>
      <c r="AHZ68" s="55"/>
      <c r="AIA68" s="55"/>
      <c r="AIB68" s="55"/>
      <c r="AIC68" s="55"/>
      <c r="AID68" s="55"/>
      <c r="AIE68" s="55"/>
      <c r="AIF68" s="55"/>
      <c r="AIG68" s="55"/>
      <c r="AIH68" s="55"/>
      <c r="AII68" s="55"/>
      <c r="AIJ68" s="55"/>
      <c r="AIK68" s="55"/>
      <c r="AIL68" s="55"/>
      <c r="AIM68" s="55"/>
      <c r="AIN68" s="55"/>
      <c r="AIO68" s="55"/>
      <c r="AIP68" s="55"/>
      <c r="AIQ68" s="55"/>
      <c r="AIR68" s="55"/>
      <c r="AIS68" s="55"/>
      <c r="AIT68" s="55"/>
      <c r="AIU68" s="55"/>
      <c r="AIV68" s="55"/>
      <c r="AIW68" s="55"/>
      <c r="AIX68" s="55"/>
      <c r="AIY68" s="55"/>
      <c r="AIZ68" s="55"/>
      <c r="AJA68" s="55"/>
      <c r="AJB68" s="55"/>
      <c r="AJC68" s="55"/>
      <c r="AJD68" s="55"/>
      <c r="AJE68" s="55"/>
      <c r="AJF68" s="55"/>
      <c r="AJG68" s="55"/>
      <c r="AJH68" s="55"/>
      <c r="AJI68" s="55"/>
      <c r="AJJ68" s="55"/>
      <c r="AJK68" s="55"/>
      <c r="AJL68" s="55"/>
      <c r="AJM68" s="55"/>
      <c r="AJN68" s="55"/>
      <c r="AJO68" s="55"/>
      <c r="AJP68" s="55"/>
      <c r="AJQ68" s="55"/>
      <c r="AJR68" s="55"/>
      <c r="AJS68" s="55"/>
      <c r="AJT68" s="55"/>
      <c r="AJU68" s="55"/>
      <c r="AJV68" s="55"/>
      <c r="AJW68" s="55"/>
      <c r="AJX68" s="55"/>
      <c r="AJY68" s="55"/>
      <c r="AJZ68" s="55"/>
      <c r="AKA68" s="55"/>
      <c r="AKB68" s="55"/>
      <c r="AKC68" s="55"/>
      <c r="AKD68" s="55"/>
      <c r="AKE68" s="55"/>
      <c r="AKF68" s="55"/>
      <c r="AKG68" s="55"/>
      <c r="AKH68" s="55"/>
      <c r="AKI68" s="55"/>
      <c r="AKJ68" s="55"/>
      <c r="AKK68" s="55"/>
      <c r="AKL68" s="55"/>
      <c r="AKM68" s="55"/>
      <c r="AKN68" s="55"/>
      <c r="AKO68" s="55"/>
      <c r="AKP68" s="55"/>
      <c r="AKQ68" s="55"/>
      <c r="AKR68" s="55"/>
      <c r="AKS68" s="55"/>
      <c r="AKT68" s="55"/>
      <c r="AKU68" s="55"/>
      <c r="AKV68" s="55"/>
      <c r="AKW68" s="55"/>
      <c r="AKX68" s="55"/>
      <c r="AKY68" s="55"/>
      <c r="AKZ68" s="55"/>
      <c r="ALA68" s="55"/>
      <c r="ALB68" s="55"/>
      <c r="ALC68" s="55"/>
      <c r="ALD68" s="55"/>
      <c r="ALE68" s="55"/>
      <c r="ALF68" s="55"/>
      <c r="ALG68" s="55"/>
      <c r="ALH68" s="55"/>
      <c r="ALI68" s="55"/>
      <c r="ALJ68" s="55"/>
      <c r="ALK68" s="55"/>
      <c r="ALL68" s="55"/>
      <c r="ALM68" s="55"/>
      <c r="ALN68" s="55"/>
      <c r="ALO68" s="55"/>
      <c r="ALP68" s="55"/>
      <c r="ALQ68" s="55"/>
      <c r="ALR68" s="55"/>
      <c r="ALS68" s="55"/>
      <c r="ALT68" s="55"/>
      <c r="ALU68" s="55"/>
      <c r="ALV68" s="55"/>
      <c r="ALW68" s="55"/>
      <c r="ALX68" s="55"/>
      <c r="ALY68" s="55"/>
      <c r="ALZ68" s="55"/>
      <c r="AMA68" s="55"/>
      <c r="AMB68" s="55"/>
      <c r="AMC68" s="55"/>
      <c r="AMD68" s="55"/>
      <c r="AME68" s="55"/>
      <c r="AMF68" s="55"/>
      <c r="AMG68" s="55"/>
      <c r="AMH68" s="55"/>
      <c r="AMI68" s="55"/>
      <c r="AMJ68" s="55"/>
      <c r="AMK68" s="55"/>
      <c r="AML68" s="55"/>
    </row>
    <row r="69" spans="1:1026" s="56" customFormat="1" x14ac:dyDescent="0.35">
      <c r="A69" s="55"/>
      <c r="B69" s="55" t="s">
        <v>26</v>
      </c>
      <c r="C69" s="55">
        <f>COUNTIF(K11:K15,"Female")</f>
        <v>0</v>
      </c>
      <c r="D69" s="55"/>
      <c r="E69" s="55"/>
      <c r="F69" s="55"/>
      <c r="G69" s="55" t="s">
        <v>27</v>
      </c>
      <c r="H69" s="55"/>
      <c r="I69" s="55" t="s">
        <v>28</v>
      </c>
      <c r="J69" s="55">
        <f>IF(M18="Yes",1,0)</f>
        <v>0</v>
      </c>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c r="YH69" s="55"/>
      <c r="YI69" s="55"/>
      <c r="YJ69" s="55"/>
      <c r="YK69" s="55"/>
      <c r="YL69" s="55"/>
      <c r="YM69" s="55"/>
      <c r="YN69" s="55"/>
      <c r="YO69" s="55"/>
      <c r="YP69" s="55"/>
      <c r="YQ69" s="55"/>
      <c r="YR69" s="55"/>
      <c r="YS69" s="55"/>
      <c r="YT69" s="55"/>
      <c r="YU69" s="55"/>
      <c r="YV69" s="55"/>
      <c r="YW69" s="55"/>
      <c r="YX69" s="55"/>
      <c r="YY69" s="55"/>
      <c r="YZ69" s="55"/>
      <c r="ZA69" s="55"/>
      <c r="ZB69" s="55"/>
      <c r="ZC69" s="55"/>
      <c r="ZD69" s="55"/>
      <c r="ZE69" s="55"/>
      <c r="ZF69" s="55"/>
      <c r="ZG69" s="55"/>
      <c r="ZH69" s="55"/>
      <c r="ZI69" s="55"/>
      <c r="ZJ69" s="55"/>
      <c r="ZK69" s="55"/>
      <c r="ZL69" s="55"/>
      <c r="ZM69" s="55"/>
      <c r="ZN69" s="55"/>
      <c r="ZO69" s="55"/>
      <c r="ZP69" s="55"/>
      <c r="ZQ69" s="55"/>
      <c r="ZR69" s="55"/>
      <c r="ZS69" s="55"/>
      <c r="ZT69" s="55"/>
      <c r="ZU69" s="55"/>
      <c r="ZV69" s="55"/>
      <c r="ZW69" s="55"/>
      <c r="ZX69" s="55"/>
      <c r="ZY69" s="55"/>
      <c r="ZZ69" s="55"/>
      <c r="AAA69" s="55"/>
      <c r="AAB69" s="55"/>
      <c r="AAC69" s="55"/>
      <c r="AAD69" s="55"/>
      <c r="AAE69" s="55"/>
      <c r="AAF69" s="55"/>
      <c r="AAG69" s="55"/>
      <c r="AAH69" s="55"/>
      <c r="AAI69" s="55"/>
      <c r="AAJ69" s="55"/>
      <c r="AAK69" s="55"/>
      <c r="AAL69" s="55"/>
      <c r="AAM69" s="55"/>
      <c r="AAN69" s="55"/>
      <c r="AAO69" s="55"/>
      <c r="AAP69" s="55"/>
      <c r="AAQ69" s="55"/>
      <c r="AAR69" s="55"/>
      <c r="AAS69" s="55"/>
      <c r="AAT69" s="55"/>
      <c r="AAU69" s="55"/>
      <c r="AAV69" s="55"/>
      <c r="AAW69" s="55"/>
      <c r="AAX69" s="55"/>
      <c r="AAY69" s="55"/>
      <c r="AAZ69" s="55"/>
      <c r="ABA69" s="55"/>
      <c r="ABB69" s="55"/>
      <c r="ABC69" s="55"/>
      <c r="ABD69" s="55"/>
      <c r="ABE69" s="55"/>
      <c r="ABF69" s="55"/>
      <c r="ABG69" s="55"/>
      <c r="ABH69" s="55"/>
      <c r="ABI69" s="55"/>
      <c r="ABJ69" s="55"/>
      <c r="ABK69" s="55"/>
      <c r="ABL69" s="55"/>
      <c r="ABM69" s="55"/>
      <c r="ABN69" s="55"/>
      <c r="ABO69" s="55"/>
      <c r="ABP69" s="55"/>
      <c r="ABQ69" s="55"/>
      <c r="ABR69" s="55"/>
      <c r="ABS69" s="55"/>
      <c r="ABT69" s="55"/>
      <c r="ABU69" s="55"/>
      <c r="ABV69" s="55"/>
      <c r="ABW69" s="55"/>
      <c r="ABX69" s="55"/>
      <c r="ABY69" s="55"/>
      <c r="ABZ69" s="55"/>
      <c r="ACA69" s="55"/>
      <c r="ACB69" s="55"/>
      <c r="ACC69" s="55"/>
      <c r="ACD69" s="55"/>
      <c r="ACE69" s="55"/>
      <c r="ACF69" s="55"/>
      <c r="ACG69" s="55"/>
      <c r="ACH69" s="55"/>
      <c r="ACI69" s="55"/>
      <c r="ACJ69" s="55"/>
      <c r="ACK69" s="55"/>
      <c r="ACL69" s="55"/>
      <c r="ACM69" s="55"/>
      <c r="ACN69" s="55"/>
      <c r="ACO69" s="55"/>
      <c r="ACP69" s="55"/>
      <c r="ACQ69" s="55"/>
      <c r="ACR69" s="55"/>
      <c r="ACS69" s="55"/>
      <c r="ACT69" s="55"/>
      <c r="ACU69" s="55"/>
      <c r="ACV69" s="55"/>
      <c r="ACW69" s="55"/>
      <c r="ACX69" s="55"/>
      <c r="ACY69" s="55"/>
      <c r="ACZ69" s="55"/>
      <c r="ADA69" s="55"/>
      <c r="ADB69" s="55"/>
      <c r="ADC69" s="55"/>
      <c r="ADD69" s="55"/>
      <c r="ADE69" s="55"/>
      <c r="ADF69" s="55"/>
      <c r="ADG69" s="55"/>
      <c r="ADH69" s="55"/>
      <c r="ADI69" s="55"/>
      <c r="ADJ69" s="55"/>
      <c r="ADK69" s="55"/>
      <c r="ADL69" s="55"/>
      <c r="ADM69" s="55"/>
      <c r="ADN69" s="55"/>
      <c r="ADO69" s="55"/>
      <c r="ADP69" s="55"/>
      <c r="ADQ69" s="55"/>
      <c r="ADR69" s="55"/>
      <c r="ADS69" s="55"/>
      <c r="ADT69" s="55"/>
      <c r="ADU69" s="55"/>
      <c r="ADV69" s="55"/>
      <c r="ADW69" s="55"/>
      <c r="ADX69" s="55"/>
      <c r="ADY69" s="55"/>
      <c r="ADZ69" s="55"/>
      <c r="AEA69" s="55"/>
      <c r="AEB69" s="55"/>
      <c r="AEC69" s="55"/>
      <c r="AED69" s="55"/>
      <c r="AEE69" s="55"/>
      <c r="AEF69" s="55"/>
      <c r="AEG69" s="55"/>
      <c r="AEH69" s="55"/>
      <c r="AEI69" s="55"/>
      <c r="AEJ69" s="55"/>
      <c r="AEK69" s="55"/>
      <c r="AEL69" s="55"/>
      <c r="AEM69" s="55"/>
      <c r="AEN69" s="55"/>
      <c r="AEO69" s="55"/>
      <c r="AEP69" s="55"/>
      <c r="AEQ69" s="55"/>
      <c r="AER69" s="55"/>
      <c r="AES69" s="55"/>
      <c r="AET69" s="55"/>
      <c r="AEU69" s="55"/>
      <c r="AEV69" s="55"/>
      <c r="AEW69" s="55"/>
      <c r="AEX69" s="55"/>
      <c r="AEY69" s="55"/>
      <c r="AEZ69" s="55"/>
      <c r="AFA69" s="55"/>
      <c r="AFB69" s="55"/>
      <c r="AFC69" s="55"/>
      <c r="AFD69" s="55"/>
      <c r="AFE69" s="55"/>
      <c r="AFF69" s="55"/>
      <c r="AFG69" s="55"/>
      <c r="AFH69" s="55"/>
      <c r="AFI69" s="55"/>
      <c r="AFJ69" s="55"/>
      <c r="AFK69" s="55"/>
      <c r="AFL69" s="55"/>
      <c r="AFM69" s="55"/>
      <c r="AFN69" s="55"/>
      <c r="AFO69" s="55"/>
      <c r="AFP69" s="55"/>
      <c r="AFQ69" s="55"/>
      <c r="AFR69" s="55"/>
      <c r="AFS69" s="55"/>
      <c r="AFT69" s="55"/>
      <c r="AFU69" s="55"/>
      <c r="AFV69" s="55"/>
      <c r="AFW69" s="55"/>
      <c r="AFX69" s="55"/>
      <c r="AFY69" s="55"/>
      <c r="AFZ69" s="55"/>
      <c r="AGA69" s="55"/>
      <c r="AGB69" s="55"/>
      <c r="AGC69" s="55"/>
      <c r="AGD69" s="55"/>
      <c r="AGE69" s="55"/>
      <c r="AGF69" s="55"/>
      <c r="AGG69" s="55"/>
      <c r="AGH69" s="55"/>
      <c r="AGI69" s="55"/>
      <c r="AGJ69" s="55"/>
      <c r="AGK69" s="55"/>
      <c r="AGL69" s="55"/>
      <c r="AGM69" s="55"/>
      <c r="AGN69" s="55"/>
      <c r="AGO69" s="55"/>
      <c r="AGP69" s="55"/>
      <c r="AGQ69" s="55"/>
      <c r="AGR69" s="55"/>
      <c r="AGS69" s="55"/>
      <c r="AGT69" s="55"/>
      <c r="AGU69" s="55"/>
      <c r="AGV69" s="55"/>
      <c r="AGW69" s="55"/>
      <c r="AGX69" s="55"/>
      <c r="AGY69" s="55"/>
      <c r="AGZ69" s="55"/>
      <c r="AHA69" s="55"/>
      <c r="AHB69" s="55"/>
      <c r="AHC69" s="55"/>
      <c r="AHD69" s="55"/>
      <c r="AHE69" s="55"/>
      <c r="AHF69" s="55"/>
      <c r="AHG69" s="55"/>
      <c r="AHH69" s="55"/>
      <c r="AHI69" s="55"/>
      <c r="AHJ69" s="55"/>
      <c r="AHK69" s="55"/>
      <c r="AHL69" s="55"/>
      <c r="AHM69" s="55"/>
      <c r="AHN69" s="55"/>
      <c r="AHO69" s="55"/>
      <c r="AHP69" s="55"/>
      <c r="AHQ69" s="55"/>
      <c r="AHR69" s="55"/>
      <c r="AHS69" s="55"/>
      <c r="AHT69" s="55"/>
      <c r="AHU69" s="55"/>
      <c r="AHV69" s="55"/>
      <c r="AHW69" s="55"/>
      <c r="AHX69" s="55"/>
      <c r="AHY69" s="55"/>
      <c r="AHZ69" s="55"/>
      <c r="AIA69" s="55"/>
      <c r="AIB69" s="55"/>
      <c r="AIC69" s="55"/>
      <c r="AID69" s="55"/>
      <c r="AIE69" s="55"/>
      <c r="AIF69" s="55"/>
      <c r="AIG69" s="55"/>
      <c r="AIH69" s="55"/>
      <c r="AII69" s="55"/>
      <c r="AIJ69" s="55"/>
      <c r="AIK69" s="55"/>
      <c r="AIL69" s="55"/>
      <c r="AIM69" s="55"/>
      <c r="AIN69" s="55"/>
      <c r="AIO69" s="55"/>
      <c r="AIP69" s="55"/>
      <c r="AIQ69" s="55"/>
      <c r="AIR69" s="55"/>
      <c r="AIS69" s="55"/>
      <c r="AIT69" s="55"/>
      <c r="AIU69" s="55"/>
      <c r="AIV69" s="55"/>
      <c r="AIW69" s="55"/>
      <c r="AIX69" s="55"/>
      <c r="AIY69" s="55"/>
      <c r="AIZ69" s="55"/>
      <c r="AJA69" s="55"/>
      <c r="AJB69" s="55"/>
      <c r="AJC69" s="55"/>
      <c r="AJD69" s="55"/>
      <c r="AJE69" s="55"/>
      <c r="AJF69" s="55"/>
      <c r="AJG69" s="55"/>
      <c r="AJH69" s="55"/>
      <c r="AJI69" s="55"/>
      <c r="AJJ69" s="55"/>
      <c r="AJK69" s="55"/>
      <c r="AJL69" s="55"/>
      <c r="AJM69" s="55"/>
      <c r="AJN69" s="55"/>
      <c r="AJO69" s="55"/>
      <c r="AJP69" s="55"/>
      <c r="AJQ69" s="55"/>
      <c r="AJR69" s="55"/>
      <c r="AJS69" s="55"/>
      <c r="AJT69" s="55"/>
      <c r="AJU69" s="55"/>
      <c r="AJV69" s="55"/>
      <c r="AJW69" s="55"/>
      <c r="AJX69" s="55"/>
      <c r="AJY69" s="55"/>
      <c r="AJZ69" s="55"/>
      <c r="AKA69" s="55"/>
      <c r="AKB69" s="55"/>
      <c r="AKC69" s="55"/>
      <c r="AKD69" s="55"/>
      <c r="AKE69" s="55"/>
      <c r="AKF69" s="55"/>
      <c r="AKG69" s="55"/>
      <c r="AKH69" s="55"/>
      <c r="AKI69" s="55"/>
      <c r="AKJ69" s="55"/>
      <c r="AKK69" s="55"/>
      <c r="AKL69" s="55"/>
      <c r="AKM69" s="55"/>
      <c r="AKN69" s="55"/>
      <c r="AKO69" s="55"/>
      <c r="AKP69" s="55"/>
      <c r="AKQ69" s="55"/>
      <c r="AKR69" s="55"/>
      <c r="AKS69" s="55"/>
      <c r="AKT69" s="55"/>
      <c r="AKU69" s="55"/>
      <c r="AKV69" s="55"/>
      <c r="AKW69" s="55"/>
      <c r="AKX69" s="55"/>
      <c r="AKY69" s="55"/>
      <c r="AKZ69" s="55"/>
      <c r="ALA69" s="55"/>
      <c r="ALB69" s="55"/>
      <c r="ALC69" s="55"/>
      <c r="ALD69" s="55"/>
      <c r="ALE69" s="55"/>
      <c r="ALF69" s="55"/>
      <c r="ALG69" s="55"/>
      <c r="ALH69" s="55"/>
      <c r="ALI69" s="55"/>
      <c r="ALJ69" s="55"/>
      <c r="ALK69" s="55"/>
      <c r="ALL69" s="55"/>
      <c r="ALM69" s="55"/>
      <c r="ALN69" s="55"/>
      <c r="ALO69" s="55"/>
      <c r="ALP69" s="55"/>
      <c r="ALQ69" s="55"/>
      <c r="ALR69" s="55"/>
      <c r="ALS69" s="55"/>
      <c r="ALT69" s="55"/>
      <c r="ALU69" s="55"/>
      <c r="ALV69" s="55"/>
      <c r="ALW69" s="55"/>
      <c r="ALX69" s="55"/>
      <c r="ALY69" s="55"/>
      <c r="ALZ69" s="55"/>
      <c r="AMA69" s="55"/>
      <c r="AMB69" s="55"/>
      <c r="AMC69" s="55"/>
      <c r="AMD69" s="55"/>
      <c r="AME69" s="55"/>
      <c r="AMF69" s="55"/>
      <c r="AMG69" s="55"/>
      <c r="AMH69" s="55"/>
      <c r="AMI69" s="55"/>
      <c r="AMJ69" s="55"/>
      <c r="AMK69" s="55"/>
      <c r="AML69" s="55"/>
    </row>
    <row r="70" spans="1:1026" s="56" customFormat="1" x14ac:dyDescent="0.35">
      <c r="A70" s="55"/>
      <c r="B70" s="55" t="s">
        <v>29</v>
      </c>
      <c r="C70" s="55">
        <f>COUNTIF(J11:J15,"&lt;18")-COUNTIF(J11:J15,"&lt;5")</f>
        <v>0</v>
      </c>
      <c r="D70" s="55"/>
      <c r="E70" s="55"/>
      <c r="F70" s="55"/>
      <c r="G70" s="55" t="s">
        <v>30</v>
      </c>
      <c r="H70" s="55"/>
      <c r="I70" s="55" t="s">
        <v>31</v>
      </c>
      <c r="J70" s="55">
        <v>1</v>
      </c>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c r="AME70" s="55"/>
      <c r="AMF70" s="55"/>
      <c r="AMG70" s="55"/>
      <c r="AMH70" s="55"/>
      <c r="AMI70" s="55"/>
      <c r="AMJ70" s="55"/>
      <c r="AMK70" s="55"/>
      <c r="AML70" s="55"/>
    </row>
    <row r="71" spans="1:1026" s="56" customFormat="1" x14ac:dyDescent="0.35">
      <c r="A71" s="55"/>
      <c r="B71" s="55" t="s">
        <v>31</v>
      </c>
      <c r="C71" s="55">
        <f>COUNTIF(J11:J15,"&gt; 17")-COUNTIF(J11:J15,"&gt; 44")</f>
        <v>0</v>
      </c>
      <c r="D71" s="55"/>
      <c r="E71" s="55"/>
      <c r="F71" s="55"/>
      <c r="G71" s="55" t="s">
        <v>69</v>
      </c>
      <c r="H71" s="55"/>
      <c r="I71" s="55" t="s">
        <v>32</v>
      </c>
      <c r="J71" s="55">
        <f>IF(C72&gt;0,(IF(C70&gt;0,0,IF(C71=0,1,0))),0)</f>
        <v>0</v>
      </c>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row>
    <row r="72" spans="1:1026" s="56" customFormat="1" x14ac:dyDescent="0.35">
      <c r="A72" s="55"/>
      <c r="B72" s="55" t="s">
        <v>33</v>
      </c>
      <c r="C72" s="55">
        <f>COUNTIF(J11:J15,"&gt; 44")-COUNTIF(J11:J15,"&gt; 54")</f>
        <v>0</v>
      </c>
      <c r="D72" s="55"/>
      <c r="E72" s="55"/>
      <c r="F72" s="55"/>
      <c r="G72" s="55" t="s">
        <v>68</v>
      </c>
      <c r="H72" s="55"/>
      <c r="I72" s="55" t="s">
        <v>34</v>
      </c>
      <c r="J72" s="55">
        <f>IF(C73&gt;0,IF(C72&gt;0,0,IF(C71&gt;0,0,IF(C70=0,1,0))),0)</f>
        <v>0</v>
      </c>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W72" s="55"/>
      <c r="AAX72" s="55"/>
      <c r="AAY72" s="55"/>
      <c r="AAZ72" s="55"/>
      <c r="ABA72" s="55"/>
      <c r="ABB72" s="55"/>
      <c r="ABC72" s="55"/>
      <c r="ABD72" s="55"/>
      <c r="ABE72" s="55"/>
      <c r="ABF72" s="55"/>
      <c r="ABG72" s="55"/>
      <c r="ABH72" s="55"/>
      <c r="ABI72" s="55"/>
      <c r="ABJ72" s="55"/>
      <c r="ABK72" s="55"/>
      <c r="ABL72" s="55"/>
      <c r="ABM72" s="55"/>
      <c r="ABN72" s="55"/>
      <c r="ABO72" s="55"/>
      <c r="ABP72" s="55"/>
      <c r="ABQ72" s="55"/>
      <c r="ABR72" s="55"/>
      <c r="ABS72" s="55"/>
      <c r="ABT72" s="55"/>
      <c r="ABU72" s="55"/>
      <c r="ABV72" s="55"/>
      <c r="ABW72" s="55"/>
      <c r="ABX72" s="55"/>
      <c r="ABY72" s="55"/>
      <c r="ABZ72" s="55"/>
      <c r="ACA72" s="55"/>
      <c r="ACB72" s="55"/>
      <c r="ACC72" s="55"/>
      <c r="ACD72" s="55"/>
      <c r="ACE72" s="55"/>
      <c r="ACF72" s="55"/>
      <c r="ACG72" s="55"/>
      <c r="ACH72" s="55"/>
      <c r="ACI72" s="55"/>
      <c r="ACJ72" s="55"/>
      <c r="ACK72" s="55"/>
      <c r="ACL72" s="55"/>
      <c r="ACM72" s="55"/>
      <c r="ACN72" s="55"/>
      <c r="ACO72" s="55"/>
      <c r="ACP72" s="55"/>
      <c r="ACQ72" s="55"/>
      <c r="ACR72" s="55"/>
      <c r="ACS72" s="55"/>
      <c r="ACT72" s="55"/>
      <c r="ACU72" s="55"/>
      <c r="ACV72" s="55"/>
      <c r="ACW72" s="55"/>
      <c r="ACX72" s="55"/>
      <c r="ACY72" s="55"/>
      <c r="ACZ72" s="55"/>
      <c r="ADA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S72" s="55"/>
      <c r="AKT72" s="55"/>
      <c r="AKU72" s="55"/>
      <c r="AKV72" s="55"/>
      <c r="AKW72" s="55"/>
      <c r="AKX72" s="55"/>
      <c r="AKY72" s="55"/>
      <c r="AKZ72" s="55"/>
      <c r="ALA72" s="55"/>
      <c r="ALB72" s="55"/>
      <c r="ALC72" s="55"/>
      <c r="ALD72" s="55"/>
      <c r="ALE72" s="55"/>
      <c r="ALF72" s="55"/>
      <c r="ALG72" s="55"/>
      <c r="ALH72" s="55"/>
      <c r="ALI72" s="55"/>
      <c r="ALJ72" s="55"/>
      <c r="ALK72" s="55"/>
      <c r="ALL72" s="55"/>
      <c r="ALM72" s="55"/>
      <c r="ALN72" s="55"/>
      <c r="ALO72" s="55"/>
      <c r="ALP72" s="55"/>
      <c r="ALQ72" s="55"/>
      <c r="ALR72" s="55"/>
      <c r="ALS72" s="55"/>
      <c r="ALT72" s="55"/>
      <c r="ALU72" s="55"/>
      <c r="ALV72" s="55"/>
      <c r="ALW72" s="55"/>
      <c r="ALX72" s="55"/>
      <c r="ALY72" s="55"/>
      <c r="ALZ72" s="55"/>
      <c r="AMA72" s="55"/>
      <c r="AMB72" s="55"/>
      <c r="AMC72" s="55"/>
      <c r="AMD72" s="55"/>
      <c r="AME72" s="55"/>
      <c r="AMF72" s="55"/>
      <c r="AMG72" s="55"/>
      <c r="AMH72" s="55"/>
      <c r="AMI72" s="55"/>
      <c r="AMJ72" s="55"/>
      <c r="AMK72" s="55"/>
      <c r="AML72" s="55"/>
    </row>
    <row r="73" spans="1:1026" s="56" customFormat="1" x14ac:dyDescent="0.35">
      <c r="A73" s="55"/>
      <c r="B73" s="55" t="s">
        <v>35</v>
      </c>
      <c r="C73" s="55">
        <f>COUNTIF(J11:J15,"&gt; 54")-COUNTIF(J11:J15,"&gt;64")</f>
        <v>0</v>
      </c>
      <c r="D73" s="55"/>
      <c r="E73" s="55"/>
      <c r="F73" s="55"/>
      <c r="G73" s="55" t="s">
        <v>70</v>
      </c>
      <c r="H73" s="55"/>
      <c r="I73" s="55" t="s">
        <v>36</v>
      </c>
      <c r="J73" s="55">
        <f>IF(C74&gt;0,IF(C73&gt;0,0,IF(C72&gt;0,0,IF(C71&gt;0,0,IF(C70&gt;0,0,1)))),0)</f>
        <v>0</v>
      </c>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c r="IW73" s="55"/>
      <c r="IX73" s="55"/>
      <c r="IY73" s="55"/>
      <c r="IZ73" s="55"/>
      <c r="JA73" s="55"/>
      <c r="JB73" s="55"/>
      <c r="JC73" s="55"/>
      <c r="JD73" s="55"/>
      <c r="JE73" s="55"/>
      <c r="JF73" s="55"/>
      <c r="JG73" s="55"/>
      <c r="JH73" s="55"/>
      <c r="JI73" s="55"/>
      <c r="JJ73" s="55"/>
      <c r="JK73" s="55"/>
      <c r="JL73" s="55"/>
      <c r="JM73" s="55"/>
      <c r="JN73" s="55"/>
      <c r="JO73" s="55"/>
      <c r="JP73" s="55"/>
      <c r="JQ73" s="55"/>
      <c r="JR73" s="55"/>
      <c r="JS73" s="55"/>
      <c r="JT73" s="55"/>
      <c r="JU73" s="55"/>
      <c r="JV73" s="55"/>
      <c r="JW73" s="55"/>
      <c r="JX73" s="55"/>
      <c r="JY73" s="55"/>
      <c r="JZ73" s="55"/>
      <c r="KA73" s="55"/>
      <c r="KB73" s="55"/>
      <c r="KC73" s="55"/>
      <c r="KD73" s="55"/>
      <c r="KE73" s="55"/>
      <c r="KF73" s="55"/>
      <c r="KG73" s="55"/>
      <c r="KH73" s="55"/>
      <c r="KI73" s="55"/>
      <c r="KJ73" s="55"/>
      <c r="KK73" s="55"/>
      <c r="KL73" s="55"/>
      <c r="KM73" s="55"/>
      <c r="KN73" s="55"/>
      <c r="KO73" s="55"/>
      <c r="KP73" s="55"/>
      <c r="KQ73" s="55"/>
      <c r="KR73" s="55"/>
      <c r="KS73" s="55"/>
      <c r="KT73" s="55"/>
      <c r="KU73" s="55"/>
      <c r="KV73" s="55"/>
      <c r="KW73" s="55"/>
      <c r="KX73" s="55"/>
      <c r="KY73" s="55"/>
      <c r="KZ73" s="55"/>
      <c r="LA73" s="55"/>
      <c r="LB73" s="55"/>
      <c r="LC73" s="55"/>
      <c r="LD73" s="55"/>
      <c r="LE73" s="55"/>
      <c r="LF73" s="55"/>
      <c r="LG73" s="55"/>
      <c r="LH73" s="55"/>
      <c r="LI73" s="55"/>
      <c r="LJ73" s="55"/>
      <c r="LK73" s="55"/>
      <c r="LL73" s="55"/>
      <c r="LM73" s="55"/>
      <c r="LN73" s="55"/>
      <c r="LO73" s="55"/>
      <c r="LP73" s="55"/>
      <c r="LQ73" s="55"/>
      <c r="LR73" s="55"/>
      <c r="LS73" s="55"/>
      <c r="LT73" s="55"/>
      <c r="LU73" s="55"/>
      <c r="LV73" s="55"/>
      <c r="LW73" s="55"/>
      <c r="LX73" s="55"/>
      <c r="LY73" s="55"/>
      <c r="LZ73" s="55"/>
      <c r="MA73" s="55"/>
      <c r="MB73" s="55"/>
      <c r="MC73" s="55"/>
      <c r="MD73" s="55"/>
      <c r="ME73" s="55"/>
      <c r="MF73" s="55"/>
      <c r="MG73" s="55"/>
      <c r="MH73" s="55"/>
      <c r="MI73" s="55"/>
      <c r="MJ73" s="55"/>
      <c r="MK73" s="55"/>
      <c r="ML73" s="55"/>
      <c r="MM73" s="55"/>
      <c r="MN73" s="55"/>
      <c r="MO73" s="55"/>
      <c r="MP73" s="55"/>
      <c r="MQ73" s="55"/>
      <c r="MR73" s="55"/>
      <c r="MS73" s="55"/>
      <c r="MT73" s="55"/>
      <c r="MU73" s="55"/>
      <c r="MV73" s="55"/>
      <c r="MW73" s="55"/>
      <c r="MX73" s="55"/>
      <c r="MY73" s="55"/>
      <c r="MZ73" s="55"/>
      <c r="NA73" s="55"/>
      <c r="NB73" s="55"/>
      <c r="NC73" s="55"/>
      <c r="ND73" s="55"/>
      <c r="NE73" s="55"/>
      <c r="NF73" s="55"/>
      <c r="NG73" s="55"/>
      <c r="NH73" s="55"/>
      <c r="NI73" s="55"/>
      <c r="NJ73" s="55"/>
      <c r="NK73" s="55"/>
      <c r="NL73" s="55"/>
      <c r="NM73" s="55"/>
      <c r="NN73" s="55"/>
      <c r="NO73" s="55"/>
      <c r="NP73" s="55"/>
      <c r="NQ73" s="55"/>
      <c r="NR73" s="55"/>
      <c r="NS73" s="55"/>
      <c r="NT73" s="55"/>
      <c r="NU73" s="55"/>
      <c r="NV73" s="55"/>
      <c r="NW73" s="55"/>
      <c r="NX73" s="55"/>
      <c r="NY73" s="55"/>
      <c r="NZ73" s="55"/>
      <c r="OA73" s="55"/>
      <c r="OB73" s="55"/>
      <c r="OC73" s="55"/>
      <c r="OD73" s="55"/>
      <c r="OE73" s="55"/>
      <c r="OF73" s="55"/>
      <c r="OG73" s="55"/>
      <c r="OH73" s="55"/>
      <c r="OI73" s="55"/>
      <c r="OJ73" s="55"/>
      <c r="OK73" s="55"/>
      <c r="OL73" s="55"/>
      <c r="OM73" s="55"/>
      <c r="ON73" s="55"/>
      <c r="OO73" s="55"/>
      <c r="OP73" s="55"/>
      <c r="OQ73" s="55"/>
      <c r="OR73" s="55"/>
      <c r="OS73" s="55"/>
      <c r="OT73" s="55"/>
      <c r="OU73" s="55"/>
      <c r="OV73" s="55"/>
      <c r="OW73" s="55"/>
      <c r="OX73" s="55"/>
      <c r="OY73" s="55"/>
      <c r="OZ73" s="55"/>
      <c r="PA73" s="55"/>
      <c r="PB73" s="55"/>
      <c r="PC73" s="55"/>
      <c r="PD73" s="55"/>
      <c r="PE73" s="55"/>
      <c r="PF73" s="55"/>
      <c r="PG73" s="55"/>
      <c r="PH73" s="55"/>
      <c r="PI73" s="55"/>
      <c r="PJ73" s="55"/>
      <c r="PK73" s="55"/>
      <c r="PL73" s="55"/>
      <c r="PM73" s="55"/>
      <c r="PN73" s="55"/>
      <c r="PO73" s="55"/>
      <c r="PP73" s="55"/>
      <c r="PQ73" s="55"/>
      <c r="PR73" s="55"/>
      <c r="PS73" s="55"/>
      <c r="PT73" s="55"/>
      <c r="PU73" s="55"/>
      <c r="PV73" s="55"/>
      <c r="PW73" s="55"/>
      <c r="PX73" s="55"/>
      <c r="PY73" s="55"/>
      <c r="PZ73" s="55"/>
      <c r="QA73" s="55"/>
      <c r="QB73" s="55"/>
      <c r="QC73" s="55"/>
      <c r="QD73" s="55"/>
      <c r="QE73" s="55"/>
      <c r="QF73" s="55"/>
      <c r="QG73" s="55"/>
      <c r="QH73" s="55"/>
      <c r="QI73" s="55"/>
      <c r="QJ73" s="55"/>
      <c r="QK73" s="55"/>
      <c r="QL73" s="55"/>
      <c r="QM73" s="55"/>
      <c r="QN73" s="55"/>
      <c r="QO73" s="55"/>
      <c r="QP73" s="55"/>
      <c r="QQ73" s="55"/>
      <c r="QR73" s="55"/>
      <c r="QS73" s="55"/>
      <c r="QT73" s="55"/>
      <c r="QU73" s="55"/>
      <c r="QV73" s="55"/>
      <c r="QW73" s="55"/>
      <c r="QX73" s="55"/>
      <c r="QY73" s="55"/>
      <c r="QZ73" s="55"/>
      <c r="RA73" s="55"/>
      <c r="RB73" s="55"/>
      <c r="RC73" s="55"/>
      <c r="RD73" s="55"/>
      <c r="RE73" s="55"/>
      <c r="RF73" s="55"/>
      <c r="RG73" s="55"/>
      <c r="RH73" s="55"/>
      <c r="RI73" s="55"/>
      <c r="RJ73" s="55"/>
      <c r="RK73" s="55"/>
      <c r="RL73" s="55"/>
      <c r="RM73" s="55"/>
      <c r="RN73" s="55"/>
      <c r="RO73" s="55"/>
      <c r="RP73" s="55"/>
      <c r="RQ73" s="55"/>
      <c r="RR73" s="55"/>
      <c r="RS73" s="55"/>
      <c r="RT73" s="55"/>
      <c r="RU73" s="55"/>
      <c r="RV73" s="55"/>
      <c r="RW73" s="55"/>
      <c r="RX73" s="55"/>
      <c r="RY73" s="55"/>
      <c r="RZ73" s="55"/>
      <c r="SA73" s="55"/>
      <c r="SB73" s="55"/>
      <c r="SC73" s="55"/>
      <c r="SD73" s="55"/>
      <c r="SE73" s="55"/>
      <c r="SF73" s="55"/>
      <c r="SG73" s="55"/>
      <c r="SH73" s="55"/>
      <c r="SI73" s="55"/>
      <c r="SJ73" s="55"/>
      <c r="SK73" s="55"/>
      <c r="SL73" s="55"/>
      <c r="SM73" s="55"/>
      <c r="SN73" s="55"/>
      <c r="SO73" s="55"/>
      <c r="SP73" s="55"/>
      <c r="SQ73" s="55"/>
      <c r="SR73" s="55"/>
      <c r="SS73" s="55"/>
      <c r="ST73" s="55"/>
      <c r="SU73" s="55"/>
      <c r="SV73" s="55"/>
      <c r="SW73" s="55"/>
      <c r="SX73" s="55"/>
      <c r="SY73" s="55"/>
      <c r="SZ73" s="55"/>
      <c r="TA73" s="55"/>
      <c r="TB73" s="55"/>
      <c r="TC73" s="55"/>
      <c r="TD73" s="55"/>
      <c r="TE73" s="55"/>
      <c r="TF73" s="55"/>
      <c r="TG73" s="55"/>
      <c r="TH73" s="55"/>
      <c r="TI73" s="55"/>
      <c r="TJ73" s="55"/>
      <c r="TK73" s="55"/>
      <c r="TL73" s="55"/>
      <c r="TM73" s="55"/>
      <c r="TN73" s="55"/>
      <c r="TO73" s="55"/>
      <c r="TP73" s="55"/>
      <c r="TQ73" s="55"/>
      <c r="TR73" s="55"/>
      <c r="TS73" s="55"/>
      <c r="TT73" s="55"/>
      <c r="TU73" s="55"/>
      <c r="TV73" s="55"/>
      <c r="TW73" s="55"/>
      <c r="TX73" s="55"/>
      <c r="TY73" s="55"/>
      <c r="TZ73" s="55"/>
      <c r="UA73" s="55"/>
      <c r="UB73" s="55"/>
      <c r="UC73" s="55"/>
      <c r="UD73" s="55"/>
      <c r="UE73" s="55"/>
      <c r="UF73" s="55"/>
      <c r="UG73" s="55"/>
      <c r="UH73" s="55"/>
      <c r="UI73" s="55"/>
      <c r="UJ73" s="55"/>
      <c r="UK73" s="55"/>
      <c r="UL73" s="55"/>
      <c r="UM73" s="55"/>
      <c r="UN73" s="55"/>
      <c r="UO73" s="55"/>
      <c r="UP73" s="55"/>
      <c r="UQ73" s="55"/>
      <c r="UR73" s="55"/>
      <c r="US73" s="55"/>
      <c r="UT73" s="55"/>
      <c r="UU73" s="55"/>
      <c r="UV73" s="55"/>
      <c r="UW73" s="55"/>
      <c r="UX73" s="55"/>
      <c r="UY73" s="55"/>
      <c r="UZ73" s="55"/>
      <c r="VA73" s="55"/>
      <c r="VB73" s="55"/>
      <c r="VC73" s="55"/>
      <c r="VD73" s="55"/>
      <c r="VE73" s="55"/>
      <c r="VF73" s="55"/>
      <c r="VG73" s="55"/>
      <c r="VH73" s="55"/>
      <c r="VI73" s="55"/>
      <c r="VJ73" s="55"/>
      <c r="VK73" s="55"/>
      <c r="VL73" s="55"/>
      <c r="VM73" s="55"/>
      <c r="VN73" s="55"/>
      <c r="VO73" s="55"/>
      <c r="VP73" s="55"/>
      <c r="VQ73" s="55"/>
      <c r="VR73" s="55"/>
      <c r="VS73" s="55"/>
      <c r="VT73" s="55"/>
      <c r="VU73" s="55"/>
      <c r="VV73" s="55"/>
      <c r="VW73" s="55"/>
      <c r="VX73" s="55"/>
      <c r="VY73" s="55"/>
      <c r="VZ73" s="55"/>
      <c r="WA73" s="55"/>
      <c r="WB73" s="55"/>
      <c r="WC73" s="55"/>
      <c r="WD73" s="55"/>
      <c r="WE73" s="55"/>
      <c r="WF73" s="55"/>
      <c r="WG73" s="55"/>
      <c r="WH73" s="55"/>
      <c r="WI73" s="55"/>
      <c r="WJ73" s="55"/>
      <c r="WK73" s="55"/>
      <c r="WL73" s="55"/>
      <c r="WM73" s="55"/>
      <c r="WN73" s="55"/>
      <c r="WO73" s="55"/>
      <c r="WP73" s="55"/>
      <c r="WQ73" s="55"/>
      <c r="WR73" s="55"/>
      <c r="WS73" s="55"/>
      <c r="WT73" s="55"/>
      <c r="WU73" s="55"/>
      <c r="WV73" s="55"/>
      <c r="WW73" s="55"/>
      <c r="WX73" s="55"/>
      <c r="WY73" s="55"/>
      <c r="WZ73" s="55"/>
      <c r="XA73" s="55"/>
      <c r="XB73" s="55"/>
      <c r="XC73" s="55"/>
      <c r="XD73" s="55"/>
      <c r="XE73" s="55"/>
      <c r="XF73" s="55"/>
      <c r="XG73" s="55"/>
      <c r="XH73" s="55"/>
      <c r="XI73" s="55"/>
      <c r="XJ73" s="55"/>
      <c r="XK73" s="55"/>
      <c r="XL73" s="55"/>
      <c r="XM73" s="55"/>
      <c r="XN73" s="55"/>
      <c r="XO73" s="55"/>
      <c r="XP73" s="55"/>
      <c r="XQ73" s="55"/>
      <c r="XR73" s="55"/>
      <c r="XS73" s="55"/>
      <c r="XT73" s="55"/>
      <c r="XU73" s="55"/>
      <c r="XV73" s="55"/>
      <c r="XW73" s="55"/>
      <c r="XX73" s="55"/>
      <c r="XY73" s="55"/>
      <c r="XZ73" s="55"/>
      <c r="YA73" s="55"/>
      <c r="YB73" s="55"/>
      <c r="YC73" s="55"/>
      <c r="YD73" s="55"/>
      <c r="YE73" s="55"/>
      <c r="YF73" s="55"/>
      <c r="YG73" s="55"/>
      <c r="YH73" s="55"/>
      <c r="YI73" s="55"/>
      <c r="YJ73" s="55"/>
      <c r="YK73" s="55"/>
      <c r="YL73" s="55"/>
      <c r="YM73" s="55"/>
      <c r="YN73" s="55"/>
      <c r="YO73" s="55"/>
      <c r="YP73" s="55"/>
      <c r="YQ73" s="55"/>
      <c r="YR73" s="55"/>
      <c r="YS73" s="55"/>
      <c r="YT73" s="55"/>
      <c r="YU73" s="55"/>
      <c r="YV73" s="55"/>
      <c r="YW73" s="55"/>
      <c r="YX73" s="55"/>
      <c r="YY73" s="55"/>
      <c r="YZ73" s="55"/>
      <c r="ZA73" s="55"/>
      <c r="ZB73" s="55"/>
      <c r="ZC73" s="55"/>
      <c r="ZD73" s="55"/>
      <c r="ZE73" s="55"/>
      <c r="ZF73" s="55"/>
      <c r="ZG73" s="55"/>
      <c r="ZH73" s="55"/>
      <c r="ZI73" s="55"/>
      <c r="ZJ73" s="55"/>
      <c r="ZK73" s="55"/>
      <c r="ZL73" s="55"/>
      <c r="ZM73" s="55"/>
      <c r="ZN73" s="55"/>
      <c r="ZO73" s="55"/>
      <c r="ZP73" s="55"/>
      <c r="ZQ73" s="55"/>
      <c r="ZR73" s="55"/>
      <c r="ZS73" s="55"/>
      <c r="ZT73" s="55"/>
      <c r="ZU73" s="55"/>
      <c r="ZV73" s="55"/>
      <c r="ZW73" s="55"/>
      <c r="ZX73" s="55"/>
      <c r="ZY73" s="55"/>
      <c r="ZZ73" s="55"/>
      <c r="AAA73" s="55"/>
      <c r="AAB73" s="55"/>
      <c r="AAC73" s="55"/>
      <c r="AAD73" s="55"/>
      <c r="AAE73" s="55"/>
      <c r="AAF73" s="55"/>
      <c r="AAG73" s="55"/>
      <c r="AAH73" s="55"/>
      <c r="AAI73" s="55"/>
      <c r="AAJ73" s="55"/>
      <c r="AAK73" s="55"/>
      <c r="AAL73" s="55"/>
      <c r="AAM73" s="55"/>
      <c r="AAN73" s="55"/>
      <c r="AAO73" s="55"/>
      <c r="AAP73" s="55"/>
      <c r="AAQ73" s="55"/>
      <c r="AAR73" s="55"/>
      <c r="AAS73" s="55"/>
      <c r="AAT73" s="55"/>
      <c r="AAU73" s="55"/>
      <c r="AAV73" s="55"/>
      <c r="AAW73" s="55"/>
      <c r="AAX73" s="55"/>
      <c r="AAY73" s="55"/>
      <c r="AAZ73" s="55"/>
      <c r="ABA73" s="55"/>
      <c r="ABB73" s="55"/>
      <c r="ABC73" s="55"/>
      <c r="ABD73" s="55"/>
      <c r="ABE73" s="55"/>
      <c r="ABF73" s="55"/>
      <c r="ABG73" s="55"/>
      <c r="ABH73" s="55"/>
      <c r="ABI73" s="55"/>
      <c r="ABJ73" s="55"/>
      <c r="ABK73" s="55"/>
      <c r="ABL73" s="55"/>
      <c r="ABM73" s="55"/>
      <c r="ABN73" s="55"/>
      <c r="ABO73" s="55"/>
      <c r="ABP73" s="55"/>
      <c r="ABQ73" s="55"/>
      <c r="ABR73" s="55"/>
      <c r="ABS73" s="55"/>
      <c r="ABT73" s="55"/>
      <c r="ABU73" s="55"/>
      <c r="ABV73" s="55"/>
      <c r="ABW73" s="55"/>
      <c r="ABX73" s="55"/>
      <c r="ABY73" s="55"/>
      <c r="ABZ73" s="55"/>
      <c r="ACA73" s="55"/>
      <c r="ACB73" s="55"/>
      <c r="ACC73" s="55"/>
      <c r="ACD73" s="55"/>
      <c r="ACE73" s="55"/>
      <c r="ACF73" s="55"/>
      <c r="ACG73" s="55"/>
      <c r="ACH73" s="55"/>
      <c r="ACI73" s="55"/>
      <c r="ACJ73" s="55"/>
      <c r="ACK73" s="55"/>
      <c r="ACL73" s="55"/>
      <c r="ACM73" s="55"/>
      <c r="ACN73" s="55"/>
      <c r="ACO73" s="55"/>
      <c r="ACP73" s="55"/>
      <c r="ACQ73" s="55"/>
      <c r="ACR73" s="55"/>
      <c r="ACS73" s="55"/>
      <c r="ACT73" s="55"/>
      <c r="ACU73" s="55"/>
      <c r="ACV73" s="55"/>
      <c r="ACW73" s="55"/>
      <c r="ACX73" s="55"/>
      <c r="ACY73" s="55"/>
      <c r="ACZ73" s="55"/>
      <c r="ADA73" s="55"/>
      <c r="ADB73" s="55"/>
      <c r="ADC73" s="55"/>
      <c r="ADD73" s="55"/>
      <c r="ADE73" s="55"/>
      <c r="ADF73" s="55"/>
      <c r="ADG73" s="55"/>
      <c r="ADH73" s="55"/>
      <c r="ADI73" s="55"/>
      <c r="ADJ73" s="55"/>
      <c r="ADK73" s="55"/>
      <c r="ADL73" s="55"/>
      <c r="ADM73" s="55"/>
      <c r="ADN73" s="55"/>
      <c r="ADO73" s="55"/>
      <c r="ADP73" s="55"/>
      <c r="ADQ73" s="55"/>
      <c r="ADR73" s="55"/>
      <c r="ADS73" s="55"/>
      <c r="ADT73" s="55"/>
      <c r="ADU73" s="55"/>
      <c r="ADV73" s="55"/>
      <c r="ADW73" s="55"/>
      <c r="ADX73" s="55"/>
      <c r="ADY73" s="55"/>
      <c r="ADZ73" s="55"/>
      <c r="AEA73" s="55"/>
      <c r="AEB73" s="55"/>
      <c r="AEC73" s="55"/>
      <c r="AED73" s="55"/>
      <c r="AEE73" s="55"/>
      <c r="AEF73" s="55"/>
      <c r="AEG73" s="55"/>
      <c r="AEH73" s="55"/>
      <c r="AEI73" s="55"/>
      <c r="AEJ73" s="55"/>
      <c r="AEK73" s="55"/>
      <c r="AEL73" s="55"/>
      <c r="AEM73" s="55"/>
      <c r="AEN73" s="55"/>
      <c r="AEO73" s="55"/>
      <c r="AEP73" s="55"/>
      <c r="AEQ73" s="55"/>
      <c r="AER73" s="55"/>
      <c r="AES73" s="55"/>
      <c r="AET73" s="55"/>
      <c r="AEU73" s="55"/>
      <c r="AEV73" s="55"/>
      <c r="AEW73" s="55"/>
      <c r="AEX73" s="55"/>
      <c r="AEY73" s="55"/>
      <c r="AEZ73" s="55"/>
      <c r="AFA73" s="55"/>
      <c r="AFB73" s="55"/>
      <c r="AFC73" s="55"/>
      <c r="AFD73" s="55"/>
      <c r="AFE73" s="55"/>
      <c r="AFF73" s="55"/>
      <c r="AFG73" s="55"/>
      <c r="AFH73" s="55"/>
      <c r="AFI73" s="55"/>
      <c r="AFJ73" s="55"/>
      <c r="AFK73" s="55"/>
      <c r="AFL73" s="55"/>
      <c r="AFM73" s="55"/>
      <c r="AFN73" s="55"/>
      <c r="AFO73" s="55"/>
      <c r="AFP73" s="55"/>
      <c r="AFQ73" s="55"/>
      <c r="AFR73" s="55"/>
      <c r="AFS73" s="55"/>
      <c r="AFT73" s="55"/>
      <c r="AFU73" s="55"/>
      <c r="AFV73" s="55"/>
      <c r="AFW73" s="55"/>
      <c r="AFX73" s="55"/>
      <c r="AFY73" s="55"/>
      <c r="AFZ73" s="55"/>
      <c r="AGA73" s="55"/>
      <c r="AGB73" s="55"/>
      <c r="AGC73" s="55"/>
      <c r="AGD73" s="55"/>
      <c r="AGE73" s="55"/>
      <c r="AGF73" s="55"/>
      <c r="AGG73" s="55"/>
      <c r="AGH73" s="55"/>
      <c r="AGI73" s="55"/>
      <c r="AGJ73" s="55"/>
      <c r="AGK73" s="55"/>
      <c r="AGL73" s="55"/>
      <c r="AGM73" s="55"/>
      <c r="AGN73" s="55"/>
      <c r="AGO73" s="55"/>
      <c r="AGP73" s="55"/>
      <c r="AGQ73" s="55"/>
      <c r="AGR73" s="55"/>
      <c r="AGS73" s="55"/>
      <c r="AGT73" s="55"/>
      <c r="AGU73" s="55"/>
      <c r="AGV73" s="55"/>
      <c r="AGW73" s="55"/>
      <c r="AGX73" s="55"/>
      <c r="AGY73" s="55"/>
      <c r="AGZ73" s="55"/>
      <c r="AHA73" s="55"/>
      <c r="AHB73" s="55"/>
      <c r="AHC73" s="55"/>
      <c r="AHD73" s="55"/>
      <c r="AHE73" s="55"/>
      <c r="AHF73" s="55"/>
      <c r="AHG73" s="55"/>
      <c r="AHH73" s="55"/>
      <c r="AHI73" s="55"/>
      <c r="AHJ73" s="55"/>
      <c r="AHK73" s="55"/>
      <c r="AHL73" s="55"/>
      <c r="AHM73" s="55"/>
      <c r="AHN73" s="55"/>
      <c r="AHO73" s="55"/>
      <c r="AHP73" s="55"/>
      <c r="AHQ73" s="55"/>
      <c r="AHR73" s="55"/>
      <c r="AHS73" s="55"/>
      <c r="AHT73" s="55"/>
      <c r="AHU73" s="55"/>
      <c r="AHV73" s="55"/>
      <c r="AHW73" s="55"/>
      <c r="AHX73" s="55"/>
      <c r="AHY73" s="55"/>
      <c r="AHZ73" s="55"/>
      <c r="AIA73" s="55"/>
      <c r="AIB73" s="55"/>
      <c r="AIC73" s="55"/>
      <c r="AID73" s="55"/>
      <c r="AIE73" s="55"/>
      <c r="AIF73" s="55"/>
      <c r="AIG73" s="55"/>
      <c r="AIH73" s="55"/>
      <c r="AII73" s="55"/>
      <c r="AIJ73" s="55"/>
      <c r="AIK73" s="55"/>
      <c r="AIL73" s="55"/>
      <c r="AIM73" s="55"/>
      <c r="AIN73" s="55"/>
      <c r="AIO73" s="55"/>
      <c r="AIP73" s="55"/>
      <c r="AIQ73" s="55"/>
      <c r="AIR73" s="55"/>
      <c r="AIS73" s="55"/>
      <c r="AIT73" s="55"/>
      <c r="AIU73" s="55"/>
      <c r="AIV73" s="55"/>
      <c r="AIW73" s="55"/>
      <c r="AIX73" s="55"/>
      <c r="AIY73" s="55"/>
      <c r="AIZ73" s="55"/>
      <c r="AJA73" s="55"/>
      <c r="AJB73" s="55"/>
      <c r="AJC73" s="55"/>
      <c r="AJD73" s="55"/>
      <c r="AJE73" s="55"/>
      <c r="AJF73" s="55"/>
      <c r="AJG73" s="55"/>
      <c r="AJH73" s="55"/>
      <c r="AJI73" s="55"/>
      <c r="AJJ73" s="55"/>
      <c r="AJK73" s="55"/>
      <c r="AJL73" s="55"/>
      <c r="AJM73" s="55"/>
      <c r="AJN73" s="55"/>
      <c r="AJO73" s="55"/>
      <c r="AJP73" s="55"/>
      <c r="AJQ73" s="55"/>
      <c r="AJR73" s="55"/>
      <c r="AJS73" s="55"/>
      <c r="AJT73" s="55"/>
      <c r="AJU73" s="55"/>
      <c r="AJV73" s="55"/>
      <c r="AJW73" s="55"/>
      <c r="AJX73" s="55"/>
      <c r="AJY73" s="55"/>
      <c r="AJZ73" s="55"/>
      <c r="AKA73" s="55"/>
      <c r="AKB73" s="55"/>
      <c r="AKC73" s="55"/>
      <c r="AKD73" s="55"/>
      <c r="AKE73" s="55"/>
      <c r="AKF73" s="55"/>
      <c r="AKG73" s="55"/>
      <c r="AKH73" s="55"/>
      <c r="AKI73" s="55"/>
      <c r="AKJ73" s="55"/>
      <c r="AKK73" s="55"/>
      <c r="AKL73" s="55"/>
      <c r="AKM73" s="55"/>
      <c r="AKN73" s="55"/>
      <c r="AKO73" s="55"/>
      <c r="AKP73" s="55"/>
      <c r="AKQ73" s="55"/>
      <c r="AKR73" s="55"/>
      <c r="AKS73" s="55"/>
      <c r="AKT73" s="55"/>
      <c r="AKU73" s="55"/>
      <c r="AKV73" s="55"/>
      <c r="AKW73" s="55"/>
      <c r="AKX73" s="55"/>
      <c r="AKY73" s="55"/>
      <c r="AKZ73" s="55"/>
      <c r="ALA73" s="55"/>
      <c r="ALB73" s="55"/>
      <c r="ALC73" s="55"/>
      <c r="ALD73" s="55"/>
      <c r="ALE73" s="55"/>
      <c r="ALF73" s="55"/>
      <c r="ALG73" s="55"/>
      <c r="ALH73" s="55"/>
      <c r="ALI73" s="55"/>
      <c r="ALJ73" s="55"/>
      <c r="ALK73" s="55"/>
      <c r="ALL73" s="55"/>
      <c r="ALM73" s="55"/>
      <c r="ALN73" s="55"/>
      <c r="ALO73" s="55"/>
      <c r="ALP73" s="55"/>
      <c r="ALQ73" s="55"/>
      <c r="ALR73" s="55"/>
      <c r="ALS73" s="55"/>
      <c r="ALT73" s="55"/>
      <c r="ALU73" s="55"/>
      <c r="ALV73" s="55"/>
      <c r="ALW73" s="55"/>
      <c r="ALX73" s="55"/>
      <c r="ALY73" s="55"/>
      <c r="ALZ73" s="55"/>
      <c r="AMA73" s="55"/>
      <c r="AMB73" s="55"/>
      <c r="AMC73" s="55"/>
      <c r="AMD73" s="55"/>
      <c r="AME73" s="55"/>
      <c r="AMF73" s="55"/>
      <c r="AMG73" s="55"/>
      <c r="AMH73" s="55"/>
      <c r="AMI73" s="55"/>
      <c r="AMJ73" s="55"/>
      <c r="AMK73" s="55"/>
      <c r="AML73" s="55"/>
    </row>
    <row r="74" spans="1:1026" x14ac:dyDescent="0.35">
      <c r="A74" s="8"/>
      <c r="B74" s="9" t="s">
        <v>37</v>
      </c>
      <c r="C74" s="9">
        <f>COUNTIF(J11:J15,"&gt; 64")</f>
        <v>0</v>
      </c>
      <c r="D74" s="9"/>
      <c r="E74" s="9"/>
      <c r="F74" s="9"/>
      <c r="G74" s="9"/>
      <c r="H74" s="9"/>
      <c r="I74" s="9"/>
      <c r="J74" s="9"/>
      <c r="K74" s="9"/>
      <c r="L74" s="8"/>
      <c r="M74" s="8"/>
      <c r="O74" s="8"/>
      <c r="P74" s="8"/>
    </row>
    <row r="75" spans="1:1026" x14ac:dyDescent="0.35">
      <c r="A75" s="8"/>
      <c r="B75" s="9" t="s">
        <v>38</v>
      </c>
      <c r="C75" s="9">
        <f>SUM(C70:C74)</f>
        <v>0</v>
      </c>
      <c r="D75" s="9"/>
      <c r="E75" s="9"/>
      <c r="F75" s="9"/>
      <c r="G75" s="9"/>
      <c r="H75" s="9"/>
      <c r="I75" s="9"/>
      <c r="J75" s="9"/>
      <c r="K75" s="9"/>
      <c r="L75" s="8"/>
      <c r="M75" s="8"/>
      <c r="O75" s="8"/>
      <c r="P75" s="8"/>
    </row>
  </sheetData>
  <sheetProtection algorithmName="SHA-512" hashValue="k9WqdrBbsYz3MlaTEVPwYcRHSoFV5ZGexnOWK9Mto6hMwlLAEzCPiBeXW8mSm8GQpiav7h2WP91tNqsh1XKJ8g==" saltValue="7vqTPrEcl76y6LsGQ0kqrA==" spinCount="100000" sheet="1" selectLockedCells="1"/>
  <mergeCells count="50">
    <mergeCell ref="O16:O18"/>
    <mergeCell ref="O4:O10"/>
    <mergeCell ref="J28:M28"/>
    <mergeCell ref="J27:M27"/>
    <mergeCell ref="I6:L6"/>
    <mergeCell ref="J8:M8"/>
    <mergeCell ref="K9:M9"/>
    <mergeCell ref="C1:H1"/>
    <mergeCell ref="C2:H2"/>
    <mergeCell ref="C7:H7"/>
    <mergeCell ref="J7:M7"/>
    <mergeCell ref="C5:H5"/>
    <mergeCell ref="C3:I3"/>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B18:C18"/>
    <mergeCell ref="B26:H26"/>
    <mergeCell ref="B27:H27"/>
    <mergeCell ref="B28:H28"/>
    <mergeCell ref="B29:H29"/>
  </mergeCells>
  <dataValidations count="7">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J7:M7" xr:uid="{782DFF7B-E3A3-4B7C-9A30-C342DDF0828F}">
      <formula1>"5 Hr Transpiration (Walk/Run),3 Hr Leaf Peeper (Walk/Run),4 Hr Botanical (Cycle)"</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4.5" x14ac:dyDescent="0.3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2025-03-07T03:54:19Z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